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60" windowWidth="19440" windowHeight="7350"/>
  </bookViews>
  <sheets>
    <sheet name="T-2532-07-05-01-02-001" sheetId="35" r:id="rId1"/>
  </sheets>
  <definedNames>
    <definedName name="_xlnm.Print_Area" localSheetId="0">'T-2532-07-05-01-02-001'!$A$1:$J$101</definedName>
  </definedNames>
  <calcPr calcId="124519"/>
</workbook>
</file>

<file path=xl/calcChain.xml><?xml version="1.0" encoding="utf-8"?>
<calcChain xmlns="http://schemas.openxmlformats.org/spreadsheetml/2006/main">
  <c r="F98" i="35"/>
  <c r="F97"/>
  <c r="F96"/>
  <c r="J84" l="1"/>
  <c r="J63"/>
  <c r="J64"/>
  <c r="J65"/>
  <c r="J66"/>
  <c r="J67"/>
  <c r="J68"/>
  <c r="J69"/>
  <c r="J70"/>
  <c r="J71"/>
  <c r="J72"/>
  <c r="J73"/>
  <c r="J74"/>
  <c r="J75"/>
  <c r="J76"/>
  <c r="J77"/>
  <c r="J78"/>
  <c r="J79"/>
  <c r="J80"/>
  <c r="J81"/>
  <c r="J82"/>
  <c r="J83"/>
  <c r="J62"/>
  <c r="J6"/>
  <c r="J7"/>
  <c r="J8"/>
  <c r="J9"/>
  <c r="J10"/>
  <c r="J11"/>
  <c r="J12"/>
  <c r="J13"/>
  <c r="J14"/>
  <c r="J15"/>
  <c r="J16"/>
  <c r="J17"/>
  <c r="J60" s="1"/>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5"/>
  <c r="J94" l="1"/>
  <c r="J87"/>
  <c r="J88"/>
  <c r="J89"/>
  <c r="J90"/>
  <c r="J91"/>
  <c r="J92"/>
  <c r="J93"/>
  <c r="J86"/>
</calcChain>
</file>

<file path=xl/sharedStrings.xml><?xml version="1.0" encoding="utf-8"?>
<sst xmlns="http://schemas.openxmlformats.org/spreadsheetml/2006/main" count="529" uniqueCount="224">
  <si>
    <t>As per relevent standard specification</t>
  </si>
  <si>
    <t>Sl.No.</t>
  </si>
  <si>
    <t>Estimate Quantity (Only figures)</t>
  </si>
  <si>
    <t>Item Detailed Specification Description</t>
  </si>
  <si>
    <t>Item short  Description</t>
  </si>
  <si>
    <t>APSS/Morth CI.Number  (Upto 200 characters)</t>
  </si>
  <si>
    <t>Rate INR upto 2 Decimals</t>
  </si>
  <si>
    <t>Amount  INR (Upto 2 Decimals)</t>
  </si>
  <si>
    <t>UOM(upto 50 Characters)</t>
  </si>
  <si>
    <t>M3</t>
  </si>
  <si>
    <t>EA</t>
  </si>
  <si>
    <t>M</t>
  </si>
  <si>
    <t>KG</t>
  </si>
  <si>
    <t>TO</t>
  </si>
  <si>
    <t>SWR10393</t>
  </si>
  <si>
    <t>SWR10357</t>
  </si>
  <si>
    <t>SMR11485</t>
  </si>
  <si>
    <t>SWR10356</t>
  </si>
  <si>
    <t>SMR11487</t>
  </si>
  <si>
    <t>SET</t>
  </si>
  <si>
    <t>SWR10107</t>
  </si>
  <si>
    <t>SWR11039</t>
  </si>
  <si>
    <t>SWR12331</t>
  </si>
  <si>
    <t>SWR10343</t>
  </si>
  <si>
    <t>SWR10206</t>
  </si>
  <si>
    <t>SWR10524</t>
  </si>
  <si>
    <t>SWR10238</t>
  </si>
  <si>
    <t>SWR10556</t>
  </si>
  <si>
    <t>SWR10390</t>
  </si>
  <si>
    <t>SWR12006</t>
  </si>
  <si>
    <t>SMR11480</t>
  </si>
  <si>
    <t>SSR CODES</t>
  </si>
  <si>
    <t>SWR10385</t>
  </si>
  <si>
    <t xml:space="preserve">    </t>
  </si>
  <si>
    <t>Erection  of work</t>
  </si>
  <si>
    <t>E-Procurement Schedule  (WBS No.T-2532-07-05-01-02-001)</t>
  </si>
  <si>
    <t>SWR10461</t>
  </si>
  <si>
    <t>SMR11482</t>
  </si>
  <si>
    <t>SWR11879</t>
  </si>
  <si>
    <t>SMR11488</t>
  </si>
  <si>
    <t>SWR10942</t>
  </si>
  <si>
    <t>LOADING of 11 KV AB SWCH Con 200/400 A</t>
  </si>
  <si>
    <t>SMR40025</t>
  </si>
  <si>
    <t>Sup PT clamps for single zebra / Panther</t>
  </si>
  <si>
    <t>SMR40070</t>
  </si>
  <si>
    <t>Supply of Danger boards with clamps</t>
  </si>
  <si>
    <t>SWR10917</t>
  </si>
  <si>
    <t>Labour for Fixing of all types of clamps</t>
  </si>
  <si>
    <t>SWR11861</t>
  </si>
  <si>
    <t>SWR10199</t>
  </si>
  <si>
    <t>LOADING of 11 KV VCBs&amp;Panel boards</t>
  </si>
  <si>
    <t>SWR10517</t>
  </si>
  <si>
    <t>UNLOADING of 11 KV VCBs&amp;Panel boards</t>
  </si>
  <si>
    <t>UNLOADING of 11 KV AB SWCH Con 200/400 A</t>
  </si>
  <si>
    <t>LOADING of RSJoists150 x 150 mm/RailPole</t>
  </si>
  <si>
    <t>UNLOADING of RSJoists150 x150 mm/RailPol</t>
  </si>
  <si>
    <t>LOADING of MS Channel,Angles,Flats&amp;Rods</t>
  </si>
  <si>
    <t>UNLOADING of MS Channel,Angles,Flats&amp;Rod</t>
  </si>
  <si>
    <t>SWR10265</t>
  </si>
  <si>
    <t>LOADING of 11 KV, 10 KA LAs Line type</t>
  </si>
  <si>
    <t>SWR10583</t>
  </si>
  <si>
    <t>UNLOADING of 11 KV, 10 KA LAs Line type</t>
  </si>
  <si>
    <t>SWR11701</t>
  </si>
  <si>
    <t>Load-PVC Control Cable 10C</t>
  </si>
  <si>
    <t>SWR11712</t>
  </si>
  <si>
    <t>UnLoad-PVC Control Cable 10C</t>
  </si>
  <si>
    <t>Cutting Charges for RS joist 150x150mm</t>
  </si>
  <si>
    <t>SWR10359</t>
  </si>
  <si>
    <t>SWR10869</t>
  </si>
  <si>
    <t>SWR21241</t>
  </si>
  <si>
    <t>SMR11915</t>
  </si>
  <si>
    <t>SMR40011</t>
  </si>
  <si>
    <t>SMR22473</t>
  </si>
  <si>
    <t>SMR40009</t>
  </si>
  <si>
    <t>SWR10877</t>
  </si>
  <si>
    <t>SMR40010</t>
  </si>
  <si>
    <t>SWR10879</t>
  </si>
  <si>
    <t>SWR10919</t>
  </si>
  <si>
    <t>RMT</t>
  </si>
  <si>
    <t>SWR12510</t>
  </si>
  <si>
    <t>SWR10881</t>
  </si>
  <si>
    <t>SWR10743</t>
  </si>
  <si>
    <t>SMR11435</t>
  </si>
  <si>
    <t>S-Plain Switches</t>
  </si>
  <si>
    <t>SWR11435</t>
  </si>
  <si>
    <t>F-Plain switches</t>
  </si>
  <si>
    <t>SMR11524</t>
  </si>
  <si>
    <t>SMR11914</t>
  </si>
  <si>
    <t>SWR11380</t>
  </si>
  <si>
    <t>SWR10732</t>
  </si>
  <si>
    <t>Con of Plinth for 11kv VCB 1.8x1.8x0.75m</t>
  </si>
  <si>
    <t>SWR20768</t>
  </si>
  <si>
    <t>SWR10398</t>
  </si>
  <si>
    <t>SWR10133</t>
  </si>
  <si>
    <t>SWR11862</t>
  </si>
  <si>
    <t>SWR11230</t>
  </si>
  <si>
    <t>DR</t>
  </si>
  <si>
    <t>SWR11231</t>
  </si>
  <si>
    <t>Unload-11/33KV XLPE UG Cable all sizes</t>
  </si>
  <si>
    <t>SWR11982</t>
  </si>
  <si>
    <t>SMR40078</t>
  </si>
  <si>
    <t>SMR40080</t>
  </si>
  <si>
    <t>SWR11990</t>
  </si>
  <si>
    <t>SWR25089</t>
  </si>
  <si>
    <t>S&amp;E-Smart RFID marker</t>
  </si>
  <si>
    <t>SMR40085</t>
  </si>
  <si>
    <t>SWR10988</t>
  </si>
  <si>
    <t>SWR34179</t>
  </si>
  <si>
    <t>Hire-JCB to Level &amp; Clear the Site</t>
  </si>
  <si>
    <t>H</t>
  </si>
  <si>
    <t>SWR33015</t>
  </si>
  <si>
    <t>Excavation in Ordinary Soil</t>
  </si>
  <si>
    <t>SWR33041</t>
  </si>
  <si>
    <t>CRS Masonary CM(1:6) 2nd Sort</t>
  </si>
  <si>
    <t>SWR33403</t>
  </si>
  <si>
    <t>S&amp;F MS Security Fencing Mesh (2"X2")</t>
  </si>
  <si>
    <t>M2</t>
  </si>
  <si>
    <t>SWR34446</t>
  </si>
  <si>
    <t>S-3/4" dia 30m PVC Braided Hose Pipe</t>
  </si>
  <si>
    <t>SMR11594</t>
  </si>
  <si>
    <t>S-90W LED fixture set</t>
  </si>
  <si>
    <t>SWR33052</t>
  </si>
  <si>
    <t>S&amp;Filling with Borrowed Gravel</t>
  </si>
  <si>
    <t>SWR33057</t>
  </si>
  <si>
    <t>S&amp;Spreading of 20mm HBG Metal</t>
  </si>
  <si>
    <t>Electrical Work</t>
  </si>
  <si>
    <t>Earthing Work</t>
  </si>
  <si>
    <t>Civil Work</t>
  </si>
  <si>
    <t>Laying of  Work</t>
  </si>
  <si>
    <t>Supply of Work</t>
  </si>
  <si>
    <t>Loading Work</t>
  </si>
  <si>
    <t>Erection work</t>
  </si>
  <si>
    <t>Un Loading  Work</t>
  </si>
  <si>
    <t>Fabrication of Work</t>
  </si>
  <si>
    <t>Electrical  of  Work</t>
  </si>
  <si>
    <t>Painting of Work</t>
  </si>
  <si>
    <t>Erection of Work</t>
  </si>
  <si>
    <t>Supply of  Work</t>
  </si>
  <si>
    <t>Excavation of Work</t>
  </si>
  <si>
    <t>Transportation Work</t>
  </si>
  <si>
    <t>11KV UG cable</t>
  </si>
  <si>
    <t>Raising of work</t>
  </si>
  <si>
    <t>Civil services</t>
  </si>
  <si>
    <t>11KV Bay and VCB</t>
  </si>
  <si>
    <t>Painting Work</t>
  </si>
  <si>
    <t>Erection of AB Switches, VCBs, LAs, PTs, CTs, DTRs etc Erection of 11kv VCB</t>
  </si>
  <si>
    <t>Supply of earthing pipe with materials S-Earthing GI flat 25x3 mm incl material</t>
  </si>
  <si>
    <t>Erection  Work</t>
  </si>
  <si>
    <t>Excavation Work</t>
  </si>
  <si>
    <t>Supply  Work</t>
  </si>
  <si>
    <t>Mass concreting of supports erected with CC (1:4:8) using 40 mm, HB G metal  including the cost of metal, sand, Cement and curing etc. Mass concreting of supports incl. cement</t>
  </si>
  <si>
    <t>Supply of earthing pipe with materials S-GI Bolts &amp; Nuts,Washers etc.,</t>
  </si>
  <si>
    <t>Erection of 11KV 400/200A Conventional type AB Switch
including fixing of cross angles and alignment complete  Erection of  11kv ABSwitch incl earthing</t>
  </si>
  <si>
    <t>Fixing of Hylam Sheet &amp; Cutting of Panel &amp; Fixing of relay</t>
  </si>
  <si>
    <t>Erection of AB Switches, VCBs, LAs, PTs, CTs, DTRs etc Erect of  11kvLA line type incl earthing</t>
  </si>
  <si>
    <t>Supply of earthing pipe with materials S-MS Bolts &amp; Nuts,Washers etc.,</t>
  </si>
  <si>
    <t>Loading of 11KV/33KV XLPE UG Cable for all sizes</t>
  </si>
  <si>
    <t>Making of Straight through joints Straight through joint 11kv 3x185 xlpe</t>
  </si>
  <si>
    <t>Making 11 KV 3x185 Sqmm Cable Out Door/Indoor end
termination OD/Idoor end termination 11kv 3x185 xlpe</t>
  </si>
  <si>
    <t>Erection of 11KV 400/200A Conventional type AB Switch
including fixing of cross angles and alignment complete Erection of  11kv ABSwitch incl earthing</t>
  </si>
  <si>
    <t>Supply Work</t>
  </si>
  <si>
    <t>Laying   Work</t>
  </si>
  <si>
    <t>Mass concreting of supports Work</t>
  </si>
  <si>
    <t>Total Schedule Cost</t>
  </si>
  <si>
    <t>GST (18%)</t>
  </si>
  <si>
    <t>Total Schedule Cost (Including GST)</t>
  </si>
  <si>
    <t>SWR10348</t>
  </si>
  <si>
    <t>SWR10205</t>
  </si>
  <si>
    <t>SWR10523</t>
  </si>
  <si>
    <t>SWR10297</t>
  </si>
  <si>
    <t>SWR11890</t>
  </si>
  <si>
    <t>Excavation of pits in hard rock not requiring blasting. (In hard murram / rock  boulders Exca Hard pit w/o blast   .76X0.76X1.83M</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</si>
  <si>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</si>
  <si>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Coping of 1.5'x1.5'x1 with 1:8 slope Using form boxes
(0.031Cumt.)Coping &amp; Muffing-Iron Pole</t>
  </si>
  <si>
    <t>E-Procurement  Schedule  for bifurcation of loads from 11KV Jeedimetla feeder emanating from 33/11KV Subash Nagar SS by erection  of new 11KV feeder which involves laying of 0.53KM of 11KV 3X185sq.mm XLPE UG cable (Double Run) along with erection of 1No. 11KV feeder VCB at 33/11KV Subash Nagar SS in Petbasheerabad Section of Quthbullapur Sub-Division of Medchal Division and the work executed by the Construction Division of Medchal Circle under T&amp;D Improvements to original works (Summer Action Plan works-2026)</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</si>
  <si>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</si>
  <si>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</si>
  <si>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 Material for 2nd coat Al. Painting.</t>
  </si>
  <si>
    <t>Fabrication and connecting to risers from earth mat to structures, equipment,   marshalling boxes, electrical panels, PLCC panels, fencing posts etc.  Earthing for raisers of SS Flat 50x6 mm.</t>
  </si>
  <si>
    <t>Supply of earthing pipe with materials  S-Earthing GI flat 25x3 mm incl material</t>
  </si>
  <si>
    <t>Transport of iron materials such as R.S. Joists, Rail Poles, fabricated supports, steel,   iron, flat, M.S. Channels etc., by lorries. (excluding of loading &amp; unloading )   TRANSPORT OF STEEL 20 TO 30KM</t>
  </si>
  <si>
    <t>Supply of CI earth pipe 100 mm dia, 2.75 mt long thickness 10mm with flange as per specication S-CI Pipe earthing 100mm dia 2.75m long</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</si>
  <si>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&gt;10 &amp; &lt;20Km</t>
  </si>
  <si>
    <t>Hoisting of Insulators and hardware, stretching the conductor  and stringing of 11 kV bus comprising of three phases with Single  ebra/panther conductor to a tension of 450kgs.(Bus section of 3.5mt)Hoisting post ins&amp;hrd wr 1panther 11kv</t>
  </si>
  <si>
    <t>Supply of clamps as per IS 5561- 1970 , 12mm thickness with Alluminum and   Alluminum alloy conforming to A6 of IS 617 1994 &amp; hot dip galvanised with Nuts &amp; Bolts including spring washers conforming to IS 2633-1964, IS 1363-1967, IS1367-  1961)   Supply of I-Bolts</t>
  </si>
  <si>
    <t>Making of coil earthing pole with 8mm GI wireNut&amp;Bolts for AB  Switch  AB Switch Coil Earthing GI No. 8 Wire</t>
  </si>
  <si>
    <t>Labour charges for painting including scratching and   cleaning of Sub-station structures of 2nd coat of Aluminium</t>
  </si>
  <si>
    <t>Painting of all suppports to a height of 0.3m coping with   bituminous paint (black colour) and painting of coping with two   coats of white cement (including cost of paint)  Painting of supports to a height of 0.3M</t>
  </si>
  <si>
    <t>Supply of Indication LED Lamps 250 V DC (White, blue,    Amber) Diameter 22.5 mm suitable for fixing in Control Relay   Panels of Circuit Breakers. S-Indication LED   amps(White,Blue,Amber)</t>
  </si>
  <si>
    <t>Making of coil earthing pole with 8mm GI wireNut&amp;Bolts for AB   Switch</t>
  </si>
  <si>
    <t>Earth work excavation of in all soils except hard rock requiring   blasting.  Excavate-Pit in Soil except Hrd Rck</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</si>
  <si>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</si>
  <si>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Painting of operating rods of 33kV, 11kV AB switches with   post office red colour (including cost of paint)    Painting AB switch OP rods with PO red</t>
  </si>
  <si>
    <t>Cable terminations to the switch gear marshalling boxes/panel   terminal blocks/control and relay panels LT AC panel including   providing suitable ferrules and lugs as per specification    (including cost of ferrules, lugs and glands)  L-Cable Termination to Switchgear</t>
  </si>
  <si>
    <t>Supply of Push buttons (with NO contact) self
illuminating LED 250 V DC White Diameter 22.5 mm   suitable for fixing in Tripping Circuit Healthy Circuit in   Control Relay Panels of Circuit Breakers. 220VDC Illuminating   Healthy Trip Push Button  S-Self Iluminate 220V DC 22.5mm Push Btn</t>
  </si>
  <si>
    <t>Laying of 4 core/10 core 2.5 sq. mm.Copper control cable in aready excavation trench including cost of providing single   compress glands at both ends . Lay-4C/10C 2.5Sqmm Control Cable</t>
  </si>
  <si>
    <t>Wirring, commissioning and testing of Outdoor Sub-station switchgear duly conducting the pre     mmissioning test as per  relevent standards &amp; issue of certificate by CEIG authorised   testing EngineerTesting of Outdoor SS switchgear</t>
  </si>
  <si>
    <t xml:space="preserve">Civil Work </t>
  </si>
  <si>
    <t>Wirring, commissioning and testing Work</t>
  </si>
  <si>
    <t>Providing of RCC Collar guarding to the existing earth pits with damaged masonry including dismantling and removing of existing masonry and fixing the RCC collar of 0.60 M dia X   0.50 M heightERECT. OF LINES-Providing of RCC collar</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</si>
  <si>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erectionFabrication of struc.with welding.</t>
  </si>
  <si>
    <t>Supply of Tension Hardware 3 Bolted for single Zebra/panther   with 150 mm spacing S-Tension HW 3Bolt 1Zebra/Pnthr 150mm</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</si>
  <si>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ratingSup T clamp LM6 Al alloy of 12 mm, 800 A</t>
  </si>
  <si>
    <t xml:space="preserve">Painting  Work </t>
  </si>
  <si>
    <t xml:space="preserve">Supply  Work </t>
  </si>
  <si>
    <t>Electrical    Work</t>
  </si>
  <si>
    <t>Painting  Work</t>
  </si>
  <si>
    <t>Fabrication   Work</t>
  </si>
  <si>
    <t>Cable terminationsWork</t>
  </si>
  <si>
    <t>Making of coil earthing pole  Work</t>
  </si>
  <si>
    <t xml:space="preserve">Con of Plinth  work </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</si>
  <si>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&gt;20 &amp; &lt;30Km</t>
  </si>
  <si>
    <t>Across the CC/ BT road crossing multi layer road requiring compressor (excluding  the cost of Hume pipe Lay-DR 11KV 3x185sqmm UG Cb CC/BT RdCrsg</t>
  </si>
  <si>
    <t>Cost of Pipes and slabs Supply of 4" B class GI pipe</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</si>
  <si>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</si>
  <si>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Supply of 150 mm Hume pipe of class NP3 with compresive   strength of 35N/mm2 for 28 days curing,barewall thickness of   30mm,1.25kG linear/meter and withstanding capability of   22.50KN/linear meter as per IS 458-1993 Supply of 150 mm Hume pipe of class NP3</t>
  </si>
  <si>
    <t>Raising of double run cable on already erected support with wooden / MS clamps  and connecting it to over head line with cable jumpers including cost of required  wooden cleats, lugs and bolts and nuts through GI pipe (excluding the cost of GI   pipe)  Raise-DR 11KV 3x185sqmm UG Cb on support</t>
  </si>
  <si>
    <t>Providing of RCC Collar guarding to the existing earth pits with   damaged masonry including dismantling and removing of   existing masonry and fixing the RCC collar of 0.60 M dia X   0.50 M height ERECT. OF LINES-Providing of RCC collar</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</si>
  <si>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Lay-DR 11KV 3x185sqmm UG Cb CC/BT Compsr</t>
  </si>
  <si>
    <t>Supply of GI eath pipe with 40 mm dia,3mm thcikness with 2.0   M Length S-GI pipe earthing 40mm dia 2m long</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</si>
  <si>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</si>
  <si>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Excavation of pits in all soils except hard rock requiring blastinEXCAVATION OF PIT (2.6" x 2.6" x 6.0")</t>
  </si>
  <si>
    <t>Across the CC/ BT road crossing multi layer road requiring compressor (excluding   the cost of Hume pipe) Lay-2nd Cable in Excavated Trench</t>
  </si>
  <si>
    <t>Supply of RCC cable Joint markers/ Cable route markers of
size 700 X 240 X 75 mm duly engraving with 5 mm thick
letters , CPDCL 33000/11000 Cable/Cable joint fixing the
300mm below ground level and 400mm above ground level confirming to IS 5820 2001 S-RCC Cable Joint/Route Marker</t>
  </si>
</sst>
</file>

<file path=xl/styles.xml><?xml version="1.0" encoding="utf-8"?>
<styleSheet xmlns="http://schemas.openxmlformats.org/spreadsheetml/2006/main">
  <fonts count="26">
    <font>
      <sz val="11"/>
      <color theme="1"/>
      <name val="Gautami"/>
      <family val="2"/>
      <scheme val="minor"/>
    </font>
    <font>
      <sz val="12"/>
      <name val="Times New Roman"/>
      <family val="1"/>
    </font>
    <font>
      <sz val="10"/>
      <name val="Arial"/>
      <family val="2"/>
    </font>
    <font>
      <sz val="11"/>
      <color theme="1"/>
      <name val="Gautami"/>
      <family val="2"/>
      <scheme val="minor"/>
    </font>
    <font>
      <sz val="12"/>
      <color theme="1"/>
      <name val="Gautami"/>
      <family val="2"/>
      <scheme val="minor"/>
    </font>
    <font>
      <sz val="10"/>
      <name val="Helv"/>
      <charset val="204"/>
    </font>
    <font>
      <b/>
      <sz val="14"/>
      <color theme="1"/>
      <name val="Gautami"/>
      <family val="2"/>
      <scheme val="minor"/>
    </font>
    <font>
      <b/>
      <sz val="12"/>
      <color theme="1"/>
      <name val="Gautami"/>
      <family val="2"/>
      <scheme val="minor"/>
    </font>
    <font>
      <b/>
      <sz val="18"/>
      <color theme="1"/>
      <name val="Gautami"/>
      <family val="2"/>
      <scheme val="minor"/>
    </font>
    <font>
      <sz val="14"/>
      <color theme="1"/>
      <name val="Gautami"/>
      <family val="2"/>
      <scheme val="minor"/>
    </font>
    <font>
      <sz val="11"/>
      <color rgb="FFFF0000"/>
      <name val="Gautami"/>
      <family val="2"/>
      <scheme val="minor"/>
    </font>
    <font>
      <sz val="11"/>
      <name val="Gautami"/>
      <family val="2"/>
      <scheme val="minor"/>
    </font>
    <font>
      <sz val="12"/>
      <color theme="1"/>
      <name val="Times New Roman"/>
      <family val="1"/>
    </font>
    <font>
      <sz val="14"/>
      <color theme="1"/>
      <name val="Gautami"/>
      <family val="1"/>
      <scheme val="major"/>
    </font>
    <font>
      <sz val="14"/>
      <name val="Times New Roman"/>
      <family val="1"/>
    </font>
    <font>
      <sz val="14"/>
      <color theme="1"/>
      <name val="Times New Roman"/>
      <family val="1"/>
    </font>
    <font>
      <sz val="16"/>
      <color theme="1"/>
      <name val="Gautami"/>
      <family val="2"/>
      <scheme val="minor"/>
    </font>
    <font>
      <b/>
      <sz val="18"/>
      <color theme="1"/>
      <name val="Times New Roman"/>
      <family val="1"/>
    </font>
    <font>
      <b/>
      <sz val="20"/>
      <color theme="1"/>
      <name val="Times New Roman"/>
      <family val="1"/>
    </font>
    <font>
      <b/>
      <sz val="20"/>
      <color theme="1"/>
      <name val="Gautami"/>
      <family val="2"/>
      <scheme val="minor"/>
    </font>
    <font>
      <sz val="16"/>
      <name val="Times New Roman"/>
      <family val="1"/>
    </font>
    <font>
      <b/>
      <sz val="20"/>
      <name val="Times New Roman"/>
      <family val="1"/>
    </font>
    <font>
      <sz val="18"/>
      <color theme="1"/>
      <name val="Gautami"/>
      <family val="2"/>
      <scheme val="minor"/>
    </font>
    <font>
      <b/>
      <sz val="14"/>
      <name val="Times New Roman"/>
      <family val="1"/>
    </font>
    <font>
      <sz val="16"/>
      <color theme="1"/>
      <name val="Times New Roman"/>
      <family val="1"/>
    </font>
    <font>
      <sz val="16"/>
      <color theme="1"/>
      <name val="Gautami"/>
      <family val="1"/>
      <scheme val="maj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3" fillId="0" borderId="0"/>
    <xf numFmtId="0" fontId="2" fillId="0" borderId="0"/>
    <xf numFmtId="0" fontId="2" fillId="0" borderId="0"/>
    <xf numFmtId="0" fontId="2" fillId="0" borderId="0"/>
    <xf numFmtId="0" fontId="5" fillId="0" borderId="0"/>
  </cellStyleXfs>
  <cellXfs count="95">
    <xf numFmtId="0" fontId="0" fillId="0" borderId="0" xfId="0"/>
    <xf numFmtId="2" fontId="1" fillId="0" borderId="1" xfId="3" applyNumberFormat="1" applyFont="1" applyBorder="1" applyAlignment="1">
      <alignment horizontal="center" vertical="center" wrapText="1"/>
    </xf>
    <xf numFmtId="0" fontId="0" fillId="0" borderId="1" xfId="0" applyBorder="1" applyAlignment="1">
      <alignment horizontal="center" vertical="center"/>
    </xf>
    <xf numFmtId="4" fontId="4" fillId="0" borderId="0" xfId="0" applyNumberFormat="1" applyFont="1" applyBorder="1" applyAlignment="1">
      <alignment horizontal="center" vertical="center"/>
    </xf>
    <xf numFmtId="0" fontId="4" fillId="0" borderId="0" xfId="0" applyFont="1"/>
    <xf numFmtId="0" fontId="9" fillId="0" borderId="1" xfId="0" applyFont="1" applyBorder="1" applyAlignment="1">
      <alignment horizontal="center" vertical="center"/>
    </xf>
    <xf numFmtId="4" fontId="6" fillId="0" borderId="1" xfId="0" applyNumberFormat="1" applyFont="1" applyBorder="1" applyAlignment="1">
      <alignment horizontal="center" vertical="center"/>
    </xf>
    <xf numFmtId="0" fontId="9" fillId="0" borderId="0" xfId="0" applyFont="1" applyBorder="1" applyAlignment="1">
      <alignment horizontal="center" vertical="center"/>
    </xf>
    <xf numFmtId="0" fontId="10" fillId="0" borderId="0" xfId="0" applyFont="1"/>
    <xf numFmtId="0" fontId="11" fillId="0" borderId="0" xfId="0" applyFont="1"/>
    <xf numFmtId="0" fontId="1"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0" xfId="0" applyFont="1" applyBorder="1" applyAlignment="1">
      <alignment horizontal="center" vertical="center"/>
    </xf>
    <xf numFmtId="0" fontId="12" fillId="0" borderId="12" xfId="0" applyFont="1" applyBorder="1" applyAlignment="1">
      <alignment horizontal="center" vertical="center"/>
    </xf>
    <xf numFmtId="0" fontId="0" fillId="0" borderId="1" xfId="0" applyBorder="1"/>
    <xf numFmtId="0" fontId="13" fillId="0" borderId="1" xfId="0"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9" fillId="0" borderId="1" xfId="0" applyFont="1" applyBorder="1" applyAlignment="1">
      <alignment horizontal="center"/>
    </xf>
    <xf numFmtId="0" fontId="0" fillId="0" borderId="1" xfId="0" applyBorder="1" applyAlignment="1">
      <alignment horizontal="center"/>
    </xf>
    <xf numFmtId="0" fontId="9" fillId="0" borderId="0" xfId="0" applyFont="1"/>
    <xf numFmtId="0" fontId="9" fillId="0" borderId="8" xfId="0" applyFont="1" applyBorder="1" applyAlignment="1">
      <alignment horizontal="center"/>
    </xf>
    <xf numFmtId="0" fontId="9" fillId="0" borderId="7" xfId="0" applyFont="1" applyBorder="1" applyAlignment="1">
      <alignment horizontal="center"/>
    </xf>
    <xf numFmtId="2" fontId="1" fillId="0" borderId="7" xfId="3" applyNumberFormat="1" applyFont="1" applyBorder="1" applyAlignment="1">
      <alignment horizontal="center" vertical="center" wrapText="1"/>
    </xf>
    <xf numFmtId="0" fontId="12" fillId="0" borderId="11" xfId="0" applyFont="1" applyBorder="1" applyAlignment="1">
      <alignment horizontal="center" vertical="center"/>
    </xf>
    <xf numFmtId="0" fontId="9" fillId="0" borderId="7" xfId="0" applyFont="1" applyBorder="1"/>
    <xf numFmtId="0" fontId="12" fillId="0" borderId="7" xfId="0" applyFont="1" applyBorder="1" applyAlignment="1">
      <alignment horizontal="center" vertical="center"/>
    </xf>
    <xf numFmtId="0" fontId="0" fillId="0" borderId="7" xfId="0" applyBorder="1" applyAlignment="1">
      <alignment horizontal="center"/>
    </xf>
    <xf numFmtId="0" fontId="9" fillId="0" borderId="12" xfId="0" applyFont="1" applyBorder="1" applyAlignment="1">
      <alignment horizontal="center" vertical="center"/>
    </xf>
    <xf numFmtId="0" fontId="6" fillId="0" borderId="0" xfId="0" applyFont="1" applyBorder="1" applyAlignment="1">
      <alignment horizontal="left" vertical="center"/>
    </xf>
    <xf numFmtId="0" fontId="6" fillId="0" borderId="1" xfId="0" applyFont="1" applyBorder="1" applyAlignment="1">
      <alignment horizontal="left" vertical="center"/>
    </xf>
    <xf numFmtId="0" fontId="0" fillId="0" borderId="0" xfId="0" applyBorder="1" applyAlignment="1">
      <alignment vertical="center"/>
    </xf>
    <xf numFmtId="0" fontId="16" fillId="0" borderId="1" xfId="0" applyFont="1" applyBorder="1" applyAlignment="1">
      <alignment vertical="center"/>
    </xf>
    <xf numFmtId="0" fontId="16" fillId="0" borderId="1" xfId="0" applyFont="1" applyBorder="1" applyAlignment="1">
      <alignment horizontal="center" vertical="center"/>
    </xf>
    <xf numFmtId="0" fontId="16" fillId="0" borderId="1" xfId="0" applyFont="1" applyBorder="1" applyAlignment="1">
      <alignment vertical="center" wrapText="1"/>
    </xf>
    <xf numFmtId="2" fontId="20" fillId="0" borderId="1" xfId="3" applyNumberFormat="1" applyFont="1" applyBorder="1" applyAlignment="1">
      <alignment horizontal="center" vertical="center" wrapText="1"/>
    </xf>
    <xf numFmtId="4" fontId="16" fillId="0" borderId="1" xfId="0" applyNumberFormat="1" applyFont="1" applyBorder="1" applyAlignment="1">
      <alignment horizontal="center" vertical="center"/>
    </xf>
    <xf numFmtId="2" fontId="14" fillId="0" borderId="1" xfId="3" applyNumberFormat="1" applyFont="1" applyBorder="1" applyAlignment="1">
      <alignment horizontal="center" vertical="center" wrapText="1"/>
    </xf>
    <xf numFmtId="4" fontId="19" fillId="0" borderId="1" xfId="0" applyNumberFormat="1" applyFont="1" applyBorder="1" applyAlignment="1">
      <alignment horizontal="center" vertical="center"/>
    </xf>
    <xf numFmtId="0" fontId="22" fillId="0" borderId="1" xfId="0" applyFont="1" applyBorder="1" applyAlignment="1">
      <alignment horizontal="center" vertical="center"/>
    </xf>
    <xf numFmtId="0" fontId="20" fillId="0" borderId="1" xfId="0" applyFont="1" applyBorder="1" applyAlignment="1">
      <alignment horizontal="center" vertical="center"/>
    </xf>
    <xf numFmtId="0" fontId="16" fillId="0" borderId="1" xfId="0" applyFont="1" applyBorder="1" applyAlignment="1">
      <alignment horizontal="center"/>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2" fontId="20" fillId="0" borderId="12" xfId="3" applyNumberFormat="1" applyFont="1" applyBorder="1" applyAlignment="1">
      <alignment horizontal="center" vertical="center" wrapText="1"/>
    </xf>
    <xf numFmtId="0" fontId="22" fillId="0" borderId="12" xfId="0" applyFont="1" applyBorder="1" applyAlignment="1">
      <alignment horizontal="center" vertical="center"/>
    </xf>
    <xf numFmtId="0" fontId="23" fillId="0" borderId="2" xfId="3" applyFont="1" applyBorder="1" applyAlignment="1">
      <alignment horizontal="center" vertical="center" wrapText="1"/>
    </xf>
    <xf numFmtId="0" fontId="23" fillId="0" borderId="3" xfId="2" applyFont="1" applyBorder="1" applyAlignment="1">
      <alignment horizontal="center" vertical="center" wrapText="1"/>
    </xf>
    <xf numFmtId="0" fontId="23" fillId="0" borderId="3" xfId="2"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vertical="center"/>
    </xf>
    <xf numFmtId="0" fontId="25" fillId="0" borderId="12" xfId="0" applyFont="1" applyBorder="1" applyAlignment="1">
      <alignment vertical="center" wrapText="1"/>
    </xf>
    <xf numFmtId="0" fontId="20" fillId="0" borderId="1" xfId="2" applyFont="1" applyBorder="1" applyAlignment="1">
      <alignment horizontal="center" vertical="center" wrapText="1"/>
    </xf>
    <xf numFmtId="2" fontId="20" fillId="0" borderId="1" xfId="3" applyNumberFormat="1" applyFont="1" applyBorder="1" applyAlignment="1">
      <alignment horizontal="center" vertical="top" wrapText="1"/>
    </xf>
    <xf numFmtId="0" fontId="20"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3" fillId="0" borderId="3" xfId="2" applyFont="1" applyBorder="1" applyAlignment="1">
      <alignment horizontal="justify" vertical="center" wrapText="1"/>
    </xf>
    <xf numFmtId="2" fontId="23" fillId="0" borderId="3" xfId="2" applyNumberFormat="1" applyFont="1" applyBorder="1" applyAlignment="1">
      <alignment horizontal="center" vertical="center" wrapText="1"/>
    </xf>
    <xf numFmtId="0" fontId="23" fillId="0" borderId="4" xfId="2" applyFont="1" applyBorder="1" applyAlignment="1">
      <alignment horizontal="center" vertical="center" wrapText="1"/>
    </xf>
    <xf numFmtId="4" fontId="16" fillId="0" borderId="1" xfId="0" applyNumberFormat="1" applyFont="1" applyBorder="1" applyAlignment="1">
      <alignment horizontal="center"/>
    </xf>
    <xf numFmtId="4" fontId="17" fillId="0" borderId="1" xfId="0" applyNumberFormat="1" applyFont="1" applyBorder="1" applyAlignment="1">
      <alignment horizontal="center" vertical="center"/>
    </xf>
    <xf numFmtId="0" fontId="6" fillId="0" borderId="1" xfId="0" applyFont="1" applyBorder="1" applyAlignment="1">
      <alignment horizontal="center" vertical="center"/>
    </xf>
    <xf numFmtId="4" fontId="8" fillId="0" borderId="1" xfId="0" applyNumberFormat="1" applyFont="1" applyBorder="1" applyAlignment="1">
      <alignment horizontal="center" vertical="center"/>
    </xf>
    <xf numFmtId="0" fontId="16" fillId="0" borderId="12" xfId="0" applyFont="1" applyBorder="1" applyAlignment="1">
      <alignment vertical="center"/>
    </xf>
    <xf numFmtId="0" fontId="16" fillId="0" borderId="0" xfId="0" applyFont="1" applyAlignment="1">
      <alignment vertical="center"/>
    </xf>
    <xf numFmtId="0" fontId="15" fillId="0" borderId="12" xfId="0" applyFont="1" applyBorder="1" applyAlignment="1">
      <alignment horizontal="center" vertical="center"/>
    </xf>
    <xf numFmtId="2" fontId="14" fillId="0" borderId="12" xfId="3" applyNumberFormat="1" applyFont="1" applyBorder="1" applyAlignment="1">
      <alignment horizontal="center" vertical="center" wrapText="1"/>
    </xf>
    <xf numFmtId="4" fontId="20" fillId="0" borderId="1" xfId="0" applyNumberFormat="1" applyFont="1" applyBorder="1" applyAlignment="1">
      <alignment horizontal="center" vertical="center"/>
    </xf>
    <xf numFmtId="0" fontId="16" fillId="0" borderId="12" xfId="0" applyFont="1" applyBorder="1" applyAlignment="1">
      <alignment horizontal="center" vertical="center"/>
    </xf>
    <xf numFmtId="4" fontId="21"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4" fontId="9" fillId="0" borderId="1" xfId="0" applyNumberFormat="1" applyFont="1" applyBorder="1" applyAlignment="1">
      <alignment horizontal="center"/>
    </xf>
    <xf numFmtId="4" fontId="15" fillId="0" borderId="1" xfId="0" applyNumberFormat="1" applyFont="1" applyBorder="1" applyAlignment="1">
      <alignment horizontal="center" vertical="center"/>
    </xf>
    <xf numFmtId="4" fontId="9" fillId="0" borderId="12" xfId="0" applyNumberFormat="1" applyFont="1" applyBorder="1" applyAlignment="1">
      <alignment horizontal="center"/>
    </xf>
    <xf numFmtId="4" fontId="15" fillId="0" borderId="12" xfId="0" applyNumberFormat="1" applyFont="1" applyBorder="1" applyAlignment="1">
      <alignment horizontal="center" vertical="center"/>
    </xf>
    <xf numFmtId="4" fontId="0" fillId="0" borderId="1" xfId="0" applyNumberFormat="1" applyBorder="1" applyAlignment="1">
      <alignment horizontal="center"/>
    </xf>
    <xf numFmtId="0" fontId="4" fillId="0" borderId="0" xfId="0" applyFont="1" applyAlignment="1">
      <alignment horizontal="center"/>
    </xf>
    <xf numFmtId="4" fontId="4" fillId="0" borderId="0" xfId="0" applyNumberFormat="1" applyFont="1" applyBorder="1" applyAlignment="1">
      <alignment horizontal="center"/>
    </xf>
    <xf numFmtId="4" fontId="7" fillId="0" borderId="0" xfId="0" applyNumberFormat="1" applyFont="1" applyBorder="1" applyAlignment="1">
      <alignment horizontal="center"/>
    </xf>
    <xf numFmtId="0" fontId="0" fillId="0" borderId="0" xfId="0" applyAlignment="1">
      <alignment horizontal="center"/>
    </xf>
    <xf numFmtId="0" fontId="7" fillId="0" borderId="0" xfId="0" applyFont="1" applyBorder="1" applyAlignment="1">
      <alignment horizontal="right" vertical="center"/>
    </xf>
    <xf numFmtId="0" fontId="6" fillId="0" borderId="8" xfId="0" applyFont="1" applyBorder="1" applyAlignment="1">
      <alignment horizontal="right" vertical="center"/>
    </xf>
    <xf numFmtId="0" fontId="6" fillId="0" borderId="9" xfId="0" applyFont="1" applyBorder="1" applyAlignment="1">
      <alignment horizontal="right" vertical="center"/>
    </xf>
    <xf numFmtId="0" fontId="19" fillId="0" borderId="1" xfId="0" applyFont="1" applyBorder="1" applyAlignment="1">
      <alignment horizontal="center" vertical="center"/>
    </xf>
    <xf numFmtId="0" fontId="19" fillId="0" borderId="5" xfId="0" applyFont="1" applyBorder="1" applyAlignment="1">
      <alignment horizontal="center" vertical="center"/>
    </xf>
    <xf numFmtId="0" fontId="8" fillId="0" borderId="6" xfId="0" applyFont="1" applyBorder="1" applyAlignment="1">
      <alignment horizontal="left" vertical="center" wrapText="1"/>
    </xf>
    <xf numFmtId="0" fontId="8" fillId="0" borderId="6" xfId="0" applyFont="1" applyBorder="1" applyAlignment="1">
      <alignment horizontal="left" vertical="center"/>
    </xf>
    <xf numFmtId="0" fontId="17" fillId="0" borderId="7" xfId="0" applyFont="1" applyBorder="1" applyAlignment="1">
      <alignment horizontal="left" vertical="center" wrapText="1"/>
    </xf>
    <xf numFmtId="0" fontId="18" fillId="0" borderId="13" xfId="0" applyFont="1" applyBorder="1" applyAlignment="1">
      <alignment horizontal="left" vertical="center"/>
    </xf>
    <xf numFmtId="0" fontId="18" fillId="0" borderId="10" xfId="0" applyFont="1" applyBorder="1" applyAlignment="1">
      <alignment horizontal="left" vertical="center"/>
    </xf>
    <xf numFmtId="0" fontId="18" fillId="0" borderId="14"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17" fillId="0" borderId="9" xfId="0" applyFont="1" applyBorder="1" applyAlignment="1">
      <alignment horizontal="left" vertical="center"/>
    </xf>
  </cellXfs>
  <cellStyles count="6">
    <cellStyle name="Normal" xfId="0" builtinId="0"/>
    <cellStyle name="Normal 2 2" xfId="4"/>
    <cellStyle name="Normal 3" xfId="1"/>
    <cellStyle name="Normal_Est yapral" xfId="2"/>
    <cellStyle name="Normal_Y Junction Miyapur 31.03.2012" xfId="3"/>
    <cellStyle name="Style 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102"/>
  <sheetViews>
    <sheetView tabSelected="1" view="pageBreakPreview" zoomScale="70" zoomScaleSheetLayoutView="70" workbookViewId="0">
      <selection activeCell="D73" sqref="D73"/>
    </sheetView>
  </sheetViews>
  <sheetFormatPr defaultRowHeight="25.5"/>
  <cols>
    <col min="1" max="1" width="7.33203125" customWidth="1"/>
    <col min="2" max="2" width="19.5546875" customWidth="1"/>
    <col min="3" max="3" width="18.44140625" customWidth="1"/>
    <col min="4" max="4" width="74" customWidth="1"/>
    <col min="5" max="5" width="17.109375" customWidth="1"/>
    <col min="6" max="6" width="26.88671875" customWidth="1"/>
    <col min="7" max="7" width="25.109375" customWidth="1"/>
    <col min="8" max="8" width="19.6640625" style="80" customWidth="1"/>
    <col min="9" max="9" width="21.33203125" style="80" customWidth="1"/>
    <col min="10" max="10" width="23.109375" style="80" customWidth="1"/>
    <col min="13" max="13" width="13.88671875" customWidth="1"/>
  </cols>
  <sheetData>
    <row r="1" spans="1:10" ht="29.25" customHeight="1" thickBot="1">
      <c r="A1" s="85" t="s">
        <v>35</v>
      </c>
      <c r="B1" s="85"/>
      <c r="C1" s="85"/>
      <c r="D1" s="85"/>
      <c r="E1" s="85"/>
      <c r="F1" s="85"/>
      <c r="G1" s="85"/>
      <c r="H1" s="85"/>
      <c r="I1" s="85"/>
      <c r="J1" s="85"/>
    </row>
    <row r="2" spans="1:10" ht="103.5" customHeight="1" thickBot="1">
      <c r="A2" s="86" t="s">
        <v>174</v>
      </c>
      <c r="B2" s="87"/>
      <c r="C2" s="87"/>
      <c r="D2" s="87"/>
      <c r="E2" s="87"/>
      <c r="F2" s="87"/>
      <c r="G2" s="87"/>
      <c r="H2" s="87"/>
      <c r="I2" s="87"/>
      <c r="J2" s="87"/>
    </row>
    <row r="3" spans="1:10" ht="73.5" customHeight="1">
      <c r="A3" s="47" t="s">
        <v>1</v>
      </c>
      <c r="B3" s="48" t="s">
        <v>2</v>
      </c>
      <c r="C3" s="48" t="s">
        <v>31</v>
      </c>
      <c r="D3" s="49" t="s">
        <v>3</v>
      </c>
      <c r="E3" s="49" t="s">
        <v>3</v>
      </c>
      <c r="F3" s="48" t="s">
        <v>4</v>
      </c>
      <c r="G3" s="57" t="s">
        <v>5</v>
      </c>
      <c r="H3" s="58" t="s">
        <v>6</v>
      </c>
      <c r="I3" s="58" t="s">
        <v>8</v>
      </c>
      <c r="J3" s="59" t="s">
        <v>7</v>
      </c>
    </row>
    <row r="4" spans="1:10" ht="32.25" customHeight="1">
      <c r="A4" s="88" t="s">
        <v>143</v>
      </c>
      <c r="B4" s="88"/>
      <c r="C4" s="88"/>
      <c r="D4" s="88"/>
      <c r="E4" s="88"/>
      <c r="F4" s="88"/>
      <c r="G4" s="88"/>
      <c r="H4" s="88"/>
      <c r="I4" s="88"/>
      <c r="J4" s="88"/>
    </row>
    <row r="5" spans="1:10" s="8" customFormat="1" ht="57" customHeight="1">
      <c r="A5" s="10">
        <v>1</v>
      </c>
      <c r="B5" s="40">
        <v>1</v>
      </c>
      <c r="C5" s="40" t="s">
        <v>36</v>
      </c>
      <c r="D5" s="50" t="s">
        <v>145</v>
      </c>
      <c r="E5" s="53" t="s">
        <v>125</v>
      </c>
      <c r="F5" s="53" t="s">
        <v>147</v>
      </c>
      <c r="G5" s="54" t="s">
        <v>0</v>
      </c>
      <c r="H5" s="37">
        <v>12000</v>
      </c>
      <c r="I5" s="34" t="s">
        <v>10</v>
      </c>
      <c r="J5" s="68">
        <f>H5*B5</f>
        <v>12000</v>
      </c>
    </row>
    <row r="6" spans="1:10" ht="69.75" customHeight="1">
      <c r="A6" s="11">
        <v>2</v>
      </c>
      <c r="B6" s="40">
        <v>3</v>
      </c>
      <c r="C6" s="40" t="s">
        <v>37</v>
      </c>
      <c r="D6" s="50" t="s">
        <v>181</v>
      </c>
      <c r="E6" s="53" t="s">
        <v>125</v>
      </c>
      <c r="F6" s="53" t="s">
        <v>160</v>
      </c>
      <c r="G6" s="36" t="s">
        <v>0</v>
      </c>
      <c r="H6" s="37">
        <v>3486</v>
      </c>
      <c r="I6" s="34" t="s">
        <v>10</v>
      </c>
      <c r="J6" s="68">
        <f t="shared" ref="J6:J59" si="0">H6*B6</f>
        <v>10458</v>
      </c>
    </row>
    <row r="7" spans="1:10" ht="82.5" customHeight="1">
      <c r="A7" s="11">
        <v>3</v>
      </c>
      <c r="B7" s="40">
        <v>3.15</v>
      </c>
      <c r="C7" s="40" t="s">
        <v>17</v>
      </c>
      <c r="D7" s="50" t="s">
        <v>150</v>
      </c>
      <c r="E7" s="53" t="s">
        <v>197</v>
      </c>
      <c r="F7" s="53" t="s">
        <v>162</v>
      </c>
      <c r="G7" s="36" t="s">
        <v>0</v>
      </c>
      <c r="H7" s="37">
        <v>6579</v>
      </c>
      <c r="I7" s="34" t="s">
        <v>9</v>
      </c>
      <c r="J7" s="68">
        <f t="shared" si="0"/>
        <v>20723.849999999999</v>
      </c>
    </row>
    <row r="8" spans="1:10" ht="84" customHeight="1">
      <c r="A8" s="11">
        <v>4</v>
      </c>
      <c r="B8" s="40">
        <v>450</v>
      </c>
      <c r="C8" s="40" t="s">
        <v>38</v>
      </c>
      <c r="D8" s="50" t="s">
        <v>195</v>
      </c>
      <c r="E8" s="53" t="s">
        <v>125</v>
      </c>
      <c r="F8" s="53" t="s">
        <v>161</v>
      </c>
      <c r="G8" s="36" t="s">
        <v>0</v>
      </c>
      <c r="H8" s="34">
        <v>27</v>
      </c>
      <c r="I8" s="34" t="s">
        <v>11</v>
      </c>
      <c r="J8" s="68">
        <f t="shared" si="0"/>
        <v>12150</v>
      </c>
    </row>
    <row r="9" spans="1:10" ht="65.25" customHeight="1">
      <c r="A9" s="11">
        <v>5</v>
      </c>
      <c r="B9" s="40">
        <v>100</v>
      </c>
      <c r="C9" s="40" t="s">
        <v>39</v>
      </c>
      <c r="D9" s="50" t="s">
        <v>151</v>
      </c>
      <c r="E9" s="53" t="s">
        <v>125</v>
      </c>
      <c r="F9" s="53" t="s">
        <v>149</v>
      </c>
      <c r="G9" s="36" t="s">
        <v>0</v>
      </c>
      <c r="H9" s="34">
        <v>117.5</v>
      </c>
      <c r="I9" s="34" t="s">
        <v>12</v>
      </c>
      <c r="J9" s="68">
        <f t="shared" si="0"/>
        <v>11750</v>
      </c>
    </row>
    <row r="10" spans="1:10" ht="106.5" customHeight="1">
      <c r="A10" s="11">
        <v>6</v>
      </c>
      <c r="B10" s="40">
        <v>1</v>
      </c>
      <c r="C10" s="40" t="s">
        <v>40</v>
      </c>
      <c r="D10" s="50" t="s">
        <v>196</v>
      </c>
      <c r="E10" s="53" t="s">
        <v>125</v>
      </c>
      <c r="F10" s="53" t="s">
        <v>198</v>
      </c>
      <c r="G10" s="36" t="s">
        <v>0</v>
      </c>
      <c r="H10" s="37">
        <v>1825</v>
      </c>
      <c r="I10" s="34" t="s">
        <v>10</v>
      </c>
      <c r="J10" s="68">
        <f t="shared" si="0"/>
        <v>1825</v>
      </c>
    </row>
    <row r="11" spans="1:10" ht="64.5" customHeight="1">
      <c r="A11" s="11">
        <v>7</v>
      </c>
      <c r="B11" s="40">
        <v>3</v>
      </c>
      <c r="C11" s="40" t="s">
        <v>21</v>
      </c>
      <c r="D11" s="50" t="s">
        <v>171</v>
      </c>
      <c r="E11" s="44" t="s">
        <v>127</v>
      </c>
      <c r="F11" s="44" t="s">
        <v>148</v>
      </c>
      <c r="G11" s="36" t="s">
        <v>0</v>
      </c>
      <c r="H11" s="34">
        <v>928</v>
      </c>
      <c r="I11" s="34" t="s">
        <v>10</v>
      </c>
      <c r="J11" s="68">
        <f t="shared" si="0"/>
        <v>2784</v>
      </c>
    </row>
    <row r="12" spans="1:10" ht="74.25" customHeight="1">
      <c r="A12" s="11">
        <v>8</v>
      </c>
      <c r="B12" s="40">
        <v>2</v>
      </c>
      <c r="C12" s="40" t="s">
        <v>26</v>
      </c>
      <c r="D12" s="51" t="s">
        <v>41</v>
      </c>
      <c r="E12" s="53" t="s">
        <v>125</v>
      </c>
      <c r="F12" s="44" t="s">
        <v>130</v>
      </c>
      <c r="G12" s="36" t="s">
        <v>0</v>
      </c>
      <c r="H12" s="34">
        <v>80</v>
      </c>
      <c r="I12" s="34" t="s">
        <v>10</v>
      </c>
      <c r="J12" s="68">
        <f t="shared" si="0"/>
        <v>160</v>
      </c>
    </row>
    <row r="13" spans="1:10" s="9" customFormat="1" ht="66" customHeight="1">
      <c r="A13" s="11">
        <v>9</v>
      </c>
      <c r="B13" s="40">
        <v>3</v>
      </c>
      <c r="C13" s="40" t="s">
        <v>42</v>
      </c>
      <c r="D13" s="51" t="s">
        <v>43</v>
      </c>
      <c r="E13" s="53" t="s">
        <v>125</v>
      </c>
      <c r="F13" s="55" t="s">
        <v>149</v>
      </c>
      <c r="G13" s="36" t="s">
        <v>0</v>
      </c>
      <c r="H13" s="34">
        <v>368</v>
      </c>
      <c r="I13" s="34" t="s">
        <v>10</v>
      </c>
      <c r="J13" s="68">
        <f t="shared" si="0"/>
        <v>1104</v>
      </c>
    </row>
    <row r="14" spans="1:10" s="9" customFormat="1" ht="40.5">
      <c r="A14" s="11">
        <v>10</v>
      </c>
      <c r="B14" s="40">
        <v>1</v>
      </c>
      <c r="C14" s="40" t="s">
        <v>44</v>
      </c>
      <c r="D14" s="51" t="s">
        <v>45</v>
      </c>
      <c r="E14" s="53" t="s">
        <v>125</v>
      </c>
      <c r="F14" s="55" t="s">
        <v>149</v>
      </c>
      <c r="G14" s="36" t="s">
        <v>0</v>
      </c>
      <c r="H14" s="34">
        <v>116</v>
      </c>
      <c r="I14" s="34" t="s">
        <v>10</v>
      </c>
      <c r="J14" s="68">
        <f t="shared" si="0"/>
        <v>116</v>
      </c>
    </row>
    <row r="15" spans="1:10" s="9" customFormat="1" ht="40.5">
      <c r="A15" s="11">
        <v>11</v>
      </c>
      <c r="B15" s="40">
        <v>21</v>
      </c>
      <c r="C15" s="40" t="s">
        <v>46</v>
      </c>
      <c r="D15" s="51" t="s">
        <v>47</v>
      </c>
      <c r="E15" s="53" t="s">
        <v>125</v>
      </c>
      <c r="F15" s="41" t="s">
        <v>125</v>
      </c>
      <c r="G15" s="36" t="s">
        <v>0</v>
      </c>
      <c r="H15" s="34">
        <v>65</v>
      </c>
      <c r="I15" s="34" t="s">
        <v>10</v>
      </c>
      <c r="J15" s="68">
        <f t="shared" si="0"/>
        <v>1365</v>
      </c>
    </row>
    <row r="16" spans="1:10" s="9" customFormat="1" ht="73.5" customHeight="1">
      <c r="A16" s="11">
        <v>12</v>
      </c>
      <c r="B16" s="40">
        <v>2</v>
      </c>
      <c r="C16" s="40" t="s">
        <v>14</v>
      </c>
      <c r="D16" s="50" t="s">
        <v>152</v>
      </c>
      <c r="E16" s="53" t="s">
        <v>125</v>
      </c>
      <c r="F16" s="55" t="s">
        <v>131</v>
      </c>
      <c r="G16" s="36" t="s">
        <v>0</v>
      </c>
      <c r="H16" s="37">
        <v>3200</v>
      </c>
      <c r="I16" s="34" t="s">
        <v>10</v>
      </c>
      <c r="J16" s="68">
        <f t="shared" si="0"/>
        <v>6400</v>
      </c>
    </row>
    <row r="17" spans="1:10" s="9" customFormat="1" ht="132" customHeight="1">
      <c r="A17" s="11">
        <v>13</v>
      </c>
      <c r="B17" s="40">
        <v>1</v>
      </c>
      <c r="C17" s="40" t="s">
        <v>48</v>
      </c>
      <c r="D17" s="50" t="s">
        <v>182</v>
      </c>
      <c r="E17" s="53" t="s">
        <v>125</v>
      </c>
      <c r="F17" s="41" t="s">
        <v>139</v>
      </c>
      <c r="G17" s="36" t="s">
        <v>0</v>
      </c>
      <c r="H17" s="37">
        <v>3299.7</v>
      </c>
      <c r="I17" s="34" t="s">
        <v>10</v>
      </c>
      <c r="J17" s="68">
        <f t="shared" si="0"/>
        <v>3299.7</v>
      </c>
    </row>
    <row r="18" spans="1:10" s="9" customFormat="1" ht="71.25" customHeight="1">
      <c r="A18" s="11">
        <v>14</v>
      </c>
      <c r="B18" s="40">
        <v>1</v>
      </c>
      <c r="C18" s="40" t="s">
        <v>49</v>
      </c>
      <c r="D18" s="51" t="s">
        <v>50</v>
      </c>
      <c r="E18" s="53" t="s">
        <v>125</v>
      </c>
      <c r="F18" s="55" t="s">
        <v>130</v>
      </c>
      <c r="G18" s="36" t="s">
        <v>0</v>
      </c>
      <c r="H18" s="37">
        <v>1024</v>
      </c>
      <c r="I18" s="34" t="s">
        <v>10</v>
      </c>
      <c r="J18" s="68">
        <f t="shared" si="0"/>
        <v>1024</v>
      </c>
    </row>
    <row r="19" spans="1:10" s="9" customFormat="1" ht="75" customHeight="1">
      <c r="A19" s="11">
        <v>15</v>
      </c>
      <c r="B19" s="40">
        <v>1</v>
      </c>
      <c r="C19" s="40" t="s">
        <v>51</v>
      </c>
      <c r="D19" s="51" t="s">
        <v>52</v>
      </c>
      <c r="E19" s="53" t="s">
        <v>125</v>
      </c>
      <c r="F19" s="55" t="s">
        <v>132</v>
      </c>
      <c r="G19" s="36" t="s">
        <v>0</v>
      </c>
      <c r="H19" s="37">
        <v>1044.48</v>
      </c>
      <c r="I19" s="34" t="s">
        <v>10</v>
      </c>
      <c r="J19" s="68">
        <f t="shared" si="0"/>
        <v>1044.48</v>
      </c>
    </row>
    <row r="20" spans="1:10" s="9" customFormat="1" ht="72.75" customHeight="1">
      <c r="A20" s="11">
        <v>16</v>
      </c>
      <c r="B20" s="40">
        <v>2</v>
      </c>
      <c r="C20" s="40" t="s">
        <v>27</v>
      </c>
      <c r="D20" s="51" t="s">
        <v>53</v>
      </c>
      <c r="E20" s="53" t="s">
        <v>125</v>
      </c>
      <c r="F20" s="55" t="s">
        <v>132</v>
      </c>
      <c r="G20" s="36" t="s">
        <v>0</v>
      </c>
      <c r="H20" s="34">
        <v>80</v>
      </c>
      <c r="I20" s="34" t="s">
        <v>10</v>
      </c>
      <c r="J20" s="68">
        <f t="shared" si="0"/>
        <v>160</v>
      </c>
    </row>
    <row r="21" spans="1:10" s="9" customFormat="1" ht="126" customHeight="1">
      <c r="A21" s="11">
        <v>17</v>
      </c>
      <c r="B21" s="40">
        <v>3</v>
      </c>
      <c r="C21" s="40" t="s">
        <v>166</v>
      </c>
      <c r="D21" s="50" t="s">
        <v>172</v>
      </c>
      <c r="E21" s="53" t="s">
        <v>125</v>
      </c>
      <c r="F21" s="55" t="s">
        <v>131</v>
      </c>
      <c r="G21" s="36" t="s">
        <v>0</v>
      </c>
      <c r="H21" s="37">
        <v>1952.61</v>
      </c>
      <c r="I21" s="34" t="s">
        <v>10</v>
      </c>
      <c r="J21" s="68">
        <f t="shared" si="0"/>
        <v>5857.83</v>
      </c>
    </row>
    <row r="22" spans="1:10" s="9" customFormat="1" ht="40.5">
      <c r="A22" s="11">
        <v>18</v>
      </c>
      <c r="B22" s="40">
        <v>3</v>
      </c>
      <c r="C22" s="40" t="s">
        <v>167</v>
      </c>
      <c r="D22" s="51" t="s">
        <v>54</v>
      </c>
      <c r="E22" s="53" t="s">
        <v>125</v>
      </c>
      <c r="F22" s="55" t="s">
        <v>132</v>
      </c>
      <c r="G22" s="36" t="s">
        <v>0</v>
      </c>
      <c r="H22" s="34">
        <v>176</v>
      </c>
      <c r="I22" s="34" t="s">
        <v>10</v>
      </c>
      <c r="J22" s="68">
        <f t="shared" si="0"/>
        <v>528</v>
      </c>
    </row>
    <row r="23" spans="1:10" ht="68.25" customHeight="1">
      <c r="A23" s="11">
        <v>19</v>
      </c>
      <c r="B23" s="40">
        <v>3</v>
      </c>
      <c r="C23" s="40" t="s">
        <v>168</v>
      </c>
      <c r="D23" s="51" t="s">
        <v>55</v>
      </c>
      <c r="E23" s="53" t="s">
        <v>125</v>
      </c>
      <c r="F23" s="44" t="s">
        <v>132</v>
      </c>
      <c r="G23" s="36" t="s">
        <v>0</v>
      </c>
      <c r="H23" s="34">
        <v>107</v>
      </c>
      <c r="I23" s="34" t="s">
        <v>10</v>
      </c>
      <c r="J23" s="68">
        <f t="shared" si="0"/>
        <v>321</v>
      </c>
    </row>
    <row r="24" spans="1:10" ht="63.75" customHeight="1">
      <c r="A24" s="11">
        <v>20</v>
      </c>
      <c r="B24" s="40">
        <v>1.3</v>
      </c>
      <c r="C24" s="40" t="s">
        <v>24</v>
      </c>
      <c r="D24" s="51" t="s">
        <v>56</v>
      </c>
      <c r="E24" s="53" t="s">
        <v>125</v>
      </c>
      <c r="F24" s="44" t="s">
        <v>130</v>
      </c>
      <c r="G24" s="36" t="s">
        <v>0</v>
      </c>
      <c r="H24" s="34">
        <v>221</v>
      </c>
      <c r="I24" s="34" t="s">
        <v>13</v>
      </c>
      <c r="J24" s="68">
        <f t="shared" si="0"/>
        <v>287.3</v>
      </c>
    </row>
    <row r="25" spans="1:10" ht="64.5" customHeight="1">
      <c r="A25" s="11">
        <v>21</v>
      </c>
      <c r="B25" s="40">
        <v>1.3</v>
      </c>
      <c r="C25" s="40" t="s">
        <v>25</v>
      </c>
      <c r="D25" s="51" t="s">
        <v>57</v>
      </c>
      <c r="E25" s="53" t="s">
        <v>125</v>
      </c>
      <c r="F25" s="43" t="s">
        <v>132</v>
      </c>
      <c r="G25" s="36" t="s">
        <v>0</v>
      </c>
      <c r="H25" s="34">
        <v>185</v>
      </c>
      <c r="I25" s="34" t="s">
        <v>13</v>
      </c>
      <c r="J25" s="68">
        <f t="shared" si="0"/>
        <v>240.5</v>
      </c>
    </row>
    <row r="26" spans="1:10" ht="62.25" customHeight="1">
      <c r="A26" s="11">
        <v>22</v>
      </c>
      <c r="B26" s="40">
        <v>3</v>
      </c>
      <c r="C26" s="40" t="s">
        <v>58</v>
      </c>
      <c r="D26" s="51" t="s">
        <v>59</v>
      </c>
      <c r="E26" s="53" t="s">
        <v>125</v>
      </c>
      <c r="F26" s="43" t="s">
        <v>130</v>
      </c>
      <c r="G26" s="36" t="s">
        <v>0</v>
      </c>
      <c r="H26" s="34">
        <v>32</v>
      </c>
      <c r="I26" s="34" t="s">
        <v>10</v>
      </c>
      <c r="J26" s="68">
        <f t="shared" si="0"/>
        <v>96</v>
      </c>
    </row>
    <row r="27" spans="1:10" ht="63" customHeight="1">
      <c r="A27" s="11">
        <v>23</v>
      </c>
      <c r="B27" s="40">
        <v>3</v>
      </c>
      <c r="C27" s="40" t="s">
        <v>60</v>
      </c>
      <c r="D27" s="51" t="s">
        <v>61</v>
      </c>
      <c r="E27" s="53" t="s">
        <v>125</v>
      </c>
      <c r="F27" s="43" t="s">
        <v>132</v>
      </c>
      <c r="G27" s="36" t="s">
        <v>0</v>
      </c>
      <c r="H27" s="34">
        <v>32</v>
      </c>
      <c r="I27" s="34" t="s">
        <v>10</v>
      </c>
      <c r="J27" s="68">
        <f t="shared" si="0"/>
        <v>96</v>
      </c>
    </row>
    <row r="28" spans="1:10" ht="66.75" customHeight="1">
      <c r="A28" s="11">
        <v>24</v>
      </c>
      <c r="B28" s="40">
        <v>450</v>
      </c>
      <c r="C28" s="40" t="s">
        <v>62</v>
      </c>
      <c r="D28" s="51" t="s">
        <v>63</v>
      </c>
      <c r="E28" s="53" t="s">
        <v>125</v>
      </c>
      <c r="F28" s="43" t="s">
        <v>130</v>
      </c>
      <c r="G28" s="36" t="s">
        <v>0</v>
      </c>
      <c r="H28" s="34">
        <v>1</v>
      </c>
      <c r="I28" s="34" t="s">
        <v>11</v>
      </c>
      <c r="J28" s="68">
        <f t="shared" si="0"/>
        <v>450</v>
      </c>
    </row>
    <row r="29" spans="1:10" ht="40.5">
      <c r="A29" s="11">
        <v>25</v>
      </c>
      <c r="B29" s="40">
        <v>450</v>
      </c>
      <c r="C29" s="40" t="s">
        <v>64</v>
      </c>
      <c r="D29" s="51" t="s">
        <v>65</v>
      </c>
      <c r="E29" s="53" t="s">
        <v>125</v>
      </c>
      <c r="F29" s="43" t="s">
        <v>132</v>
      </c>
      <c r="G29" s="36" t="s">
        <v>0</v>
      </c>
      <c r="H29" s="34">
        <v>1.02</v>
      </c>
      <c r="I29" s="34" t="s">
        <v>11</v>
      </c>
      <c r="J29" s="68">
        <f t="shared" si="0"/>
        <v>459</v>
      </c>
    </row>
    <row r="30" spans="1:10" ht="40.5">
      <c r="A30" s="11">
        <v>26</v>
      </c>
      <c r="B30" s="40">
        <v>9</v>
      </c>
      <c r="C30" s="40" t="s">
        <v>169</v>
      </c>
      <c r="D30" s="51" t="s">
        <v>66</v>
      </c>
      <c r="E30" s="53" t="s">
        <v>125</v>
      </c>
      <c r="F30" s="43" t="s">
        <v>133</v>
      </c>
      <c r="G30" s="36" t="s">
        <v>0</v>
      </c>
      <c r="H30" s="34">
        <v>48</v>
      </c>
      <c r="I30" s="34" t="s">
        <v>10</v>
      </c>
      <c r="J30" s="68">
        <f t="shared" si="0"/>
        <v>432</v>
      </c>
    </row>
    <row r="31" spans="1:10" ht="105" customHeight="1">
      <c r="A31" s="11">
        <v>27</v>
      </c>
      <c r="B31" s="40">
        <v>3</v>
      </c>
      <c r="C31" s="40" t="s">
        <v>67</v>
      </c>
      <c r="D31" s="50" t="s">
        <v>199</v>
      </c>
      <c r="E31" s="53" t="s">
        <v>125</v>
      </c>
      <c r="F31" s="43" t="s">
        <v>34</v>
      </c>
      <c r="G31" s="36" t="s">
        <v>0</v>
      </c>
      <c r="H31" s="34">
        <v>386</v>
      </c>
      <c r="I31" s="34" t="s">
        <v>10</v>
      </c>
      <c r="J31" s="68">
        <f t="shared" si="0"/>
        <v>1158</v>
      </c>
    </row>
    <row r="32" spans="1:10" ht="132.75" customHeight="1">
      <c r="A32" s="11">
        <v>28</v>
      </c>
      <c r="B32" s="40">
        <v>1</v>
      </c>
      <c r="C32" s="40" t="s">
        <v>68</v>
      </c>
      <c r="D32" s="50" t="s">
        <v>200</v>
      </c>
      <c r="E32" s="53" t="s">
        <v>125</v>
      </c>
      <c r="F32" s="43" t="s">
        <v>133</v>
      </c>
      <c r="G32" s="36" t="s">
        <v>0</v>
      </c>
      <c r="H32" s="37">
        <v>3426</v>
      </c>
      <c r="I32" s="34" t="s">
        <v>13</v>
      </c>
      <c r="J32" s="68">
        <f t="shared" si="0"/>
        <v>3426</v>
      </c>
    </row>
    <row r="33" spans="1:10" ht="112.5" customHeight="1">
      <c r="A33" s="11">
        <v>29</v>
      </c>
      <c r="B33" s="40">
        <v>1</v>
      </c>
      <c r="C33" s="40" t="s">
        <v>69</v>
      </c>
      <c r="D33" s="50" t="s">
        <v>183</v>
      </c>
      <c r="E33" s="53" t="s">
        <v>125</v>
      </c>
      <c r="F33" s="43" t="s">
        <v>134</v>
      </c>
      <c r="G33" s="36" t="s">
        <v>0</v>
      </c>
      <c r="H33" s="34">
        <v>507</v>
      </c>
      <c r="I33" s="34" t="s">
        <v>10</v>
      </c>
      <c r="J33" s="68">
        <f t="shared" si="0"/>
        <v>507</v>
      </c>
    </row>
    <row r="34" spans="1:10" ht="73.5">
      <c r="A34" s="11">
        <v>30</v>
      </c>
      <c r="B34" s="40">
        <v>6</v>
      </c>
      <c r="C34" s="40" t="s">
        <v>70</v>
      </c>
      <c r="D34" s="50" t="s">
        <v>201</v>
      </c>
      <c r="E34" s="53" t="s">
        <v>125</v>
      </c>
      <c r="F34" s="43" t="s">
        <v>134</v>
      </c>
      <c r="G34" s="36" t="s">
        <v>0</v>
      </c>
      <c r="H34" s="37">
        <v>2055</v>
      </c>
      <c r="I34" s="34" t="s">
        <v>19</v>
      </c>
      <c r="J34" s="68">
        <f t="shared" si="0"/>
        <v>12330</v>
      </c>
    </row>
    <row r="35" spans="1:10" ht="66.75" customHeight="1">
      <c r="A35" s="11">
        <v>31</v>
      </c>
      <c r="B35" s="40">
        <v>9.2999999999999999E-2</v>
      </c>
      <c r="C35" s="40" t="s">
        <v>170</v>
      </c>
      <c r="D35" s="50" t="s">
        <v>173</v>
      </c>
      <c r="E35" s="53" t="s">
        <v>127</v>
      </c>
      <c r="F35" s="53" t="s">
        <v>127</v>
      </c>
      <c r="G35" s="36" t="s">
        <v>0</v>
      </c>
      <c r="H35" s="37">
        <v>3893.01</v>
      </c>
      <c r="I35" s="34" t="s">
        <v>9</v>
      </c>
      <c r="J35" s="68">
        <f t="shared" si="0"/>
        <v>362.04993000000002</v>
      </c>
    </row>
    <row r="36" spans="1:10" ht="144" customHeight="1">
      <c r="A36" s="11">
        <v>32</v>
      </c>
      <c r="B36" s="40">
        <v>9</v>
      </c>
      <c r="C36" s="40" t="s">
        <v>71</v>
      </c>
      <c r="D36" s="50" t="s">
        <v>202</v>
      </c>
      <c r="E36" s="53" t="s">
        <v>125</v>
      </c>
      <c r="F36" s="43" t="s">
        <v>205</v>
      </c>
      <c r="G36" s="36" t="s">
        <v>0</v>
      </c>
      <c r="H36" s="34">
        <v>299</v>
      </c>
      <c r="I36" s="34" t="s">
        <v>10</v>
      </c>
      <c r="J36" s="68">
        <f t="shared" si="0"/>
        <v>2691</v>
      </c>
    </row>
    <row r="37" spans="1:10" ht="111.75" customHeight="1">
      <c r="A37" s="11">
        <v>33</v>
      </c>
      <c r="B37" s="40">
        <v>3</v>
      </c>
      <c r="C37" s="40" t="s">
        <v>72</v>
      </c>
      <c r="D37" s="50" t="s">
        <v>184</v>
      </c>
      <c r="E37" s="53" t="s">
        <v>125</v>
      </c>
      <c r="F37" s="43" t="s">
        <v>204</v>
      </c>
      <c r="G37" s="36" t="s">
        <v>0</v>
      </c>
      <c r="H37" s="34">
        <v>294</v>
      </c>
      <c r="I37" s="34" t="s">
        <v>10</v>
      </c>
      <c r="J37" s="68">
        <f t="shared" si="0"/>
        <v>882</v>
      </c>
    </row>
    <row r="38" spans="1:10" ht="163.5" customHeight="1">
      <c r="A38" s="11">
        <v>34</v>
      </c>
      <c r="B38" s="40">
        <v>2.8</v>
      </c>
      <c r="C38" s="40" t="s">
        <v>73</v>
      </c>
      <c r="D38" s="50" t="s">
        <v>175</v>
      </c>
      <c r="E38" s="53" t="s">
        <v>125</v>
      </c>
      <c r="F38" s="43" t="s">
        <v>203</v>
      </c>
      <c r="G38" s="36" t="s">
        <v>0</v>
      </c>
      <c r="H38" s="37">
        <v>2181</v>
      </c>
      <c r="I38" s="34" t="s">
        <v>13</v>
      </c>
      <c r="J38" s="68">
        <f t="shared" si="0"/>
        <v>6106.7999999999993</v>
      </c>
    </row>
    <row r="39" spans="1:10" ht="171" customHeight="1">
      <c r="A39" s="11">
        <v>35</v>
      </c>
      <c r="B39" s="40">
        <v>2.8</v>
      </c>
      <c r="C39" s="40" t="s">
        <v>74</v>
      </c>
      <c r="D39" s="50" t="s">
        <v>176</v>
      </c>
      <c r="E39" s="53" t="s">
        <v>125</v>
      </c>
      <c r="F39" s="43" t="s">
        <v>206</v>
      </c>
      <c r="G39" s="36" t="s">
        <v>0</v>
      </c>
      <c r="H39" s="34">
        <v>851</v>
      </c>
      <c r="I39" s="34" t="s">
        <v>13</v>
      </c>
      <c r="J39" s="68">
        <f t="shared" si="0"/>
        <v>2382.7999999999997</v>
      </c>
    </row>
    <row r="40" spans="1:10" ht="168" customHeight="1">
      <c r="A40" s="11">
        <v>36</v>
      </c>
      <c r="B40" s="40">
        <v>2.8</v>
      </c>
      <c r="C40" s="40" t="s">
        <v>75</v>
      </c>
      <c r="D40" s="50" t="s">
        <v>177</v>
      </c>
      <c r="E40" s="53" t="s">
        <v>125</v>
      </c>
      <c r="F40" s="43" t="s">
        <v>135</v>
      </c>
      <c r="G40" s="36" t="s">
        <v>0</v>
      </c>
      <c r="H40" s="37">
        <v>1293</v>
      </c>
      <c r="I40" s="34" t="s">
        <v>13</v>
      </c>
      <c r="J40" s="68">
        <f t="shared" si="0"/>
        <v>3620.3999999999996</v>
      </c>
    </row>
    <row r="41" spans="1:10" ht="63.75" customHeight="1">
      <c r="A41" s="11">
        <v>37</v>
      </c>
      <c r="B41" s="40">
        <v>2.8</v>
      </c>
      <c r="C41" s="40" t="s">
        <v>76</v>
      </c>
      <c r="D41" s="50" t="s">
        <v>186</v>
      </c>
      <c r="E41" s="53" t="s">
        <v>125</v>
      </c>
      <c r="F41" s="43" t="s">
        <v>144</v>
      </c>
      <c r="G41" s="36" t="s">
        <v>0</v>
      </c>
      <c r="H41" s="34">
        <v>482</v>
      </c>
      <c r="I41" s="34" t="s">
        <v>13</v>
      </c>
      <c r="J41" s="68">
        <f t="shared" si="0"/>
        <v>1349.6</v>
      </c>
    </row>
    <row r="42" spans="1:10" ht="75.75" customHeight="1">
      <c r="A42" s="11">
        <v>38</v>
      </c>
      <c r="B42" s="40">
        <v>125</v>
      </c>
      <c r="C42" s="40" t="s">
        <v>77</v>
      </c>
      <c r="D42" s="50" t="s">
        <v>178</v>
      </c>
      <c r="E42" s="53" t="s">
        <v>125</v>
      </c>
      <c r="F42" s="43" t="s">
        <v>207</v>
      </c>
      <c r="G42" s="36" t="s">
        <v>0</v>
      </c>
      <c r="H42" s="34">
        <v>41</v>
      </c>
      <c r="I42" s="34" t="s">
        <v>78</v>
      </c>
      <c r="J42" s="68">
        <f t="shared" si="0"/>
        <v>5125</v>
      </c>
    </row>
    <row r="43" spans="1:10" ht="125.25" customHeight="1">
      <c r="A43" s="11">
        <v>39</v>
      </c>
      <c r="B43" s="40">
        <v>100</v>
      </c>
      <c r="C43" s="40" t="s">
        <v>79</v>
      </c>
      <c r="D43" s="50" t="s">
        <v>193</v>
      </c>
      <c r="E43" s="53" t="s">
        <v>125</v>
      </c>
      <c r="F43" s="44" t="s">
        <v>208</v>
      </c>
      <c r="G43" s="36" t="s">
        <v>0</v>
      </c>
      <c r="H43" s="34">
        <v>27</v>
      </c>
      <c r="I43" s="34" t="s">
        <v>10</v>
      </c>
      <c r="J43" s="68">
        <f t="shared" si="0"/>
        <v>2700</v>
      </c>
    </row>
    <row r="44" spans="1:10" ht="74.25" customHeight="1">
      <c r="A44" s="11">
        <v>40</v>
      </c>
      <c r="B44" s="40">
        <v>2</v>
      </c>
      <c r="C44" s="40" t="s">
        <v>22</v>
      </c>
      <c r="D44" s="50" t="s">
        <v>185</v>
      </c>
      <c r="E44" s="53" t="s">
        <v>125</v>
      </c>
      <c r="F44" s="44" t="s">
        <v>209</v>
      </c>
      <c r="G44" s="36" t="s">
        <v>0</v>
      </c>
      <c r="H44" s="34">
        <v>146.63</v>
      </c>
      <c r="I44" s="34" t="s">
        <v>10</v>
      </c>
      <c r="J44" s="68">
        <f t="shared" si="0"/>
        <v>293.26</v>
      </c>
    </row>
    <row r="45" spans="1:10" ht="69.75" customHeight="1">
      <c r="A45" s="11">
        <v>41</v>
      </c>
      <c r="B45" s="40">
        <v>2</v>
      </c>
      <c r="C45" s="40" t="s">
        <v>80</v>
      </c>
      <c r="D45" s="50" t="s">
        <v>192</v>
      </c>
      <c r="E45" s="53" t="s">
        <v>125</v>
      </c>
      <c r="F45" s="43" t="s">
        <v>206</v>
      </c>
      <c r="G45" s="36" t="s">
        <v>0</v>
      </c>
      <c r="H45" s="34">
        <v>142</v>
      </c>
      <c r="I45" s="34" t="s">
        <v>10</v>
      </c>
      <c r="J45" s="68">
        <f t="shared" si="0"/>
        <v>284</v>
      </c>
    </row>
    <row r="46" spans="1:10" ht="89.25" customHeight="1">
      <c r="A46" s="11">
        <v>42</v>
      </c>
      <c r="B46" s="40">
        <v>3</v>
      </c>
      <c r="C46" s="40" t="s">
        <v>81</v>
      </c>
      <c r="D46" s="50" t="s">
        <v>187</v>
      </c>
      <c r="E46" s="53" t="s">
        <v>125</v>
      </c>
      <c r="F46" s="43" t="s">
        <v>206</v>
      </c>
      <c r="G46" s="36" t="s">
        <v>0</v>
      </c>
      <c r="H46" s="34">
        <v>686</v>
      </c>
      <c r="I46" s="34" t="s">
        <v>10</v>
      </c>
      <c r="J46" s="68">
        <f t="shared" si="0"/>
        <v>2058</v>
      </c>
    </row>
    <row r="47" spans="1:10" ht="105" customHeight="1">
      <c r="A47" s="11">
        <v>43</v>
      </c>
      <c r="B47" s="40">
        <v>3</v>
      </c>
      <c r="C47" s="40" t="s">
        <v>15</v>
      </c>
      <c r="D47" s="50" t="s">
        <v>191</v>
      </c>
      <c r="E47" s="53" t="s">
        <v>125</v>
      </c>
      <c r="F47" s="44" t="s">
        <v>126</v>
      </c>
      <c r="G47" s="36" t="s">
        <v>0</v>
      </c>
      <c r="H47" s="37">
        <v>1234.2</v>
      </c>
      <c r="I47" s="34" t="s">
        <v>10</v>
      </c>
      <c r="J47" s="68">
        <f t="shared" si="0"/>
        <v>3702.6000000000004</v>
      </c>
    </row>
    <row r="48" spans="1:10" ht="62.25" customHeight="1">
      <c r="A48" s="11">
        <v>44</v>
      </c>
      <c r="B48" s="40">
        <v>10</v>
      </c>
      <c r="C48" s="40" t="s">
        <v>16</v>
      </c>
      <c r="D48" s="50" t="s">
        <v>179</v>
      </c>
      <c r="E48" s="53" t="s">
        <v>125</v>
      </c>
      <c r="F48" s="53" t="s">
        <v>125</v>
      </c>
      <c r="G48" s="36" t="s">
        <v>0</v>
      </c>
      <c r="H48" s="34">
        <v>105</v>
      </c>
      <c r="I48" s="34" t="s">
        <v>12</v>
      </c>
      <c r="J48" s="68">
        <f t="shared" si="0"/>
        <v>1050</v>
      </c>
    </row>
    <row r="49" spans="1:13" ht="63" customHeight="1">
      <c r="A49" s="11">
        <v>45</v>
      </c>
      <c r="B49" s="40">
        <v>2</v>
      </c>
      <c r="C49" s="40" t="s">
        <v>82</v>
      </c>
      <c r="D49" s="51" t="s">
        <v>83</v>
      </c>
      <c r="E49" s="53" t="s">
        <v>125</v>
      </c>
      <c r="F49" s="53" t="s">
        <v>129</v>
      </c>
      <c r="G49" s="36" t="s">
        <v>0</v>
      </c>
      <c r="H49" s="34">
        <v>30</v>
      </c>
      <c r="I49" s="34" t="s">
        <v>10</v>
      </c>
      <c r="J49" s="68">
        <f t="shared" si="0"/>
        <v>60</v>
      </c>
    </row>
    <row r="50" spans="1:13" ht="67.5" customHeight="1">
      <c r="A50" s="11">
        <v>46</v>
      </c>
      <c r="B50" s="40">
        <v>2</v>
      </c>
      <c r="C50" s="40" t="s">
        <v>84</v>
      </c>
      <c r="D50" s="51" t="s">
        <v>85</v>
      </c>
      <c r="E50" s="53" t="s">
        <v>125</v>
      </c>
      <c r="F50" s="43" t="s">
        <v>125</v>
      </c>
      <c r="G50" s="36" t="s">
        <v>0</v>
      </c>
      <c r="H50" s="34">
        <v>13</v>
      </c>
      <c r="I50" s="34" t="s">
        <v>10</v>
      </c>
      <c r="J50" s="68">
        <f t="shared" si="0"/>
        <v>26</v>
      </c>
    </row>
    <row r="51" spans="1:13" ht="85.5" customHeight="1">
      <c r="A51" s="11">
        <v>47</v>
      </c>
      <c r="B51" s="40">
        <v>4</v>
      </c>
      <c r="C51" s="40" t="s">
        <v>86</v>
      </c>
      <c r="D51" s="50" t="s">
        <v>188</v>
      </c>
      <c r="E51" s="53" t="s">
        <v>125</v>
      </c>
      <c r="F51" s="43" t="s">
        <v>137</v>
      </c>
      <c r="G51" s="36" t="s">
        <v>0</v>
      </c>
      <c r="H51" s="34">
        <v>130</v>
      </c>
      <c r="I51" s="34" t="s">
        <v>10</v>
      </c>
      <c r="J51" s="68">
        <f t="shared" si="0"/>
        <v>520</v>
      </c>
    </row>
    <row r="52" spans="1:13" ht="126.75" customHeight="1">
      <c r="A52" s="11">
        <v>48</v>
      </c>
      <c r="B52" s="40">
        <v>2</v>
      </c>
      <c r="C52" s="40" t="s">
        <v>87</v>
      </c>
      <c r="D52" s="50" t="s">
        <v>194</v>
      </c>
      <c r="E52" s="53" t="s">
        <v>125</v>
      </c>
      <c r="F52" s="43" t="s">
        <v>137</v>
      </c>
      <c r="G52" s="36" t="s">
        <v>0</v>
      </c>
      <c r="H52" s="34">
        <v>300</v>
      </c>
      <c r="I52" s="34" t="s">
        <v>10</v>
      </c>
      <c r="J52" s="68">
        <f t="shared" si="0"/>
        <v>600</v>
      </c>
    </row>
    <row r="53" spans="1:13" ht="67.5" customHeight="1">
      <c r="A53" s="11">
        <v>49</v>
      </c>
      <c r="B53" s="40">
        <v>1</v>
      </c>
      <c r="C53" s="40" t="s">
        <v>88</v>
      </c>
      <c r="D53" s="50" t="s">
        <v>153</v>
      </c>
      <c r="E53" s="53" t="s">
        <v>125</v>
      </c>
      <c r="F53" s="43" t="s">
        <v>127</v>
      </c>
      <c r="G53" s="36" t="s">
        <v>0</v>
      </c>
      <c r="H53" s="37">
        <v>2000</v>
      </c>
      <c r="I53" s="34" t="s">
        <v>10</v>
      </c>
      <c r="J53" s="68">
        <f t="shared" si="0"/>
        <v>2000</v>
      </c>
    </row>
    <row r="54" spans="1:13" ht="69" customHeight="1">
      <c r="A54" s="11">
        <v>50</v>
      </c>
      <c r="B54" s="40">
        <v>2</v>
      </c>
      <c r="C54" s="40" t="s">
        <v>22</v>
      </c>
      <c r="D54" s="50" t="s">
        <v>189</v>
      </c>
      <c r="E54" s="53" t="s">
        <v>125</v>
      </c>
      <c r="F54" s="56" t="s">
        <v>125</v>
      </c>
      <c r="G54" s="36" t="s">
        <v>0</v>
      </c>
      <c r="H54" s="34">
        <v>146.63</v>
      </c>
      <c r="I54" s="34" t="s">
        <v>10</v>
      </c>
      <c r="J54" s="68">
        <f t="shared" si="0"/>
        <v>293.26</v>
      </c>
    </row>
    <row r="55" spans="1:13" s="15" customFormat="1" ht="64.5" customHeight="1">
      <c r="A55" s="11">
        <v>51</v>
      </c>
      <c r="B55" s="40">
        <v>1</v>
      </c>
      <c r="C55" s="40" t="s">
        <v>89</v>
      </c>
      <c r="D55" s="51" t="s">
        <v>90</v>
      </c>
      <c r="E55" s="44" t="s">
        <v>127</v>
      </c>
      <c r="F55" s="44" t="s">
        <v>210</v>
      </c>
      <c r="G55" s="36" t="s">
        <v>0</v>
      </c>
      <c r="H55" s="37">
        <v>27629</v>
      </c>
      <c r="I55" s="34" t="s">
        <v>10</v>
      </c>
      <c r="J55" s="68">
        <f t="shared" si="0"/>
        <v>27629</v>
      </c>
    </row>
    <row r="56" spans="1:13" ht="74.25" customHeight="1">
      <c r="A56" s="11">
        <v>52</v>
      </c>
      <c r="B56" s="40">
        <v>3.8879999999999999</v>
      </c>
      <c r="C56" s="40" t="s">
        <v>91</v>
      </c>
      <c r="D56" s="50" t="s">
        <v>190</v>
      </c>
      <c r="E56" s="44" t="s">
        <v>127</v>
      </c>
      <c r="F56" s="44" t="s">
        <v>138</v>
      </c>
      <c r="G56" s="36" t="s">
        <v>0</v>
      </c>
      <c r="H56" s="34">
        <v>345</v>
      </c>
      <c r="I56" s="34" t="s">
        <v>9</v>
      </c>
      <c r="J56" s="68">
        <f t="shared" si="0"/>
        <v>1341.36</v>
      </c>
    </row>
    <row r="57" spans="1:13" ht="60.75" customHeight="1">
      <c r="A57" s="11">
        <v>53</v>
      </c>
      <c r="B57" s="40">
        <v>1</v>
      </c>
      <c r="C57" s="40" t="s">
        <v>92</v>
      </c>
      <c r="D57" s="50" t="s">
        <v>154</v>
      </c>
      <c r="E57" s="53" t="s">
        <v>125</v>
      </c>
      <c r="F57" s="44" t="s">
        <v>136</v>
      </c>
      <c r="G57" s="36" t="s">
        <v>0</v>
      </c>
      <c r="H57" s="34">
        <v>505</v>
      </c>
      <c r="I57" s="34" t="s">
        <v>19</v>
      </c>
      <c r="J57" s="68">
        <f t="shared" si="0"/>
        <v>505</v>
      </c>
    </row>
    <row r="58" spans="1:13" ht="56.25" customHeight="1">
      <c r="A58" s="11">
        <v>54</v>
      </c>
      <c r="B58" s="40">
        <v>12</v>
      </c>
      <c r="C58" s="40" t="s">
        <v>46</v>
      </c>
      <c r="D58" s="51" t="s">
        <v>47</v>
      </c>
      <c r="E58" s="53" t="s">
        <v>125</v>
      </c>
      <c r="F58" s="53" t="s">
        <v>125</v>
      </c>
      <c r="G58" s="36" t="s">
        <v>0</v>
      </c>
      <c r="H58" s="34">
        <v>65</v>
      </c>
      <c r="I58" s="34" t="s">
        <v>10</v>
      </c>
      <c r="J58" s="68">
        <f t="shared" si="0"/>
        <v>780</v>
      </c>
    </row>
    <row r="59" spans="1:13" ht="84" customHeight="1">
      <c r="A59" s="14">
        <v>55</v>
      </c>
      <c r="B59" s="46">
        <v>2.8</v>
      </c>
      <c r="C59" s="46" t="s">
        <v>93</v>
      </c>
      <c r="D59" s="52" t="s">
        <v>180</v>
      </c>
      <c r="E59" s="53" t="s">
        <v>125</v>
      </c>
      <c r="F59" s="56" t="s">
        <v>139</v>
      </c>
      <c r="G59" s="45" t="s">
        <v>0</v>
      </c>
      <c r="H59" s="69">
        <v>476.34</v>
      </c>
      <c r="I59" s="69" t="s">
        <v>13</v>
      </c>
      <c r="J59" s="68">
        <f t="shared" si="0"/>
        <v>1333.752</v>
      </c>
    </row>
    <row r="60" spans="1:13" s="15" customFormat="1" ht="30" customHeight="1">
      <c r="A60" s="11"/>
      <c r="B60" s="19"/>
      <c r="C60" s="19"/>
      <c r="D60" s="16"/>
      <c r="E60" s="12"/>
      <c r="F60" s="17"/>
      <c r="G60" s="1"/>
      <c r="H60" s="20"/>
      <c r="I60" s="42"/>
      <c r="J60" s="70">
        <f>SUM(J5:J59)</f>
        <v>180248.54193000001</v>
      </c>
    </row>
    <row r="61" spans="1:13" ht="26.25" customHeight="1">
      <c r="A61" s="25"/>
      <c r="B61" s="89" t="s">
        <v>140</v>
      </c>
      <c r="C61" s="90"/>
      <c r="D61" s="90"/>
      <c r="E61" s="90"/>
      <c r="F61" s="90"/>
      <c r="G61" s="90"/>
      <c r="H61" s="90"/>
      <c r="I61" s="90"/>
      <c r="J61" s="91"/>
    </row>
    <row r="62" spans="1:13" ht="69" customHeight="1">
      <c r="A62" s="43">
        <v>1</v>
      </c>
      <c r="B62" s="40">
        <v>20</v>
      </c>
      <c r="C62" s="33" t="s">
        <v>16</v>
      </c>
      <c r="D62" s="35" t="s">
        <v>146</v>
      </c>
      <c r="E62" s="44" t="s">
        <v>125</v>
      </c>
      <c r="F62" s="44" t="s">
        <v>129</v>
      </c>
      <c r="G62" s="36" t="s">
        <v>0</v>
      </c>
      <c r="H62" s="34">
        <v>105</v>
      </c>
      <c r="I62" s="34" t="s">
        <v>12</v>
      </c>
      <c r="J62" s="71">
        <f>H62*B62</f>
        <v>2100</v>
      </c>
      <c r="M62" s="42">
        <v>105</v>
      </c>
    </row>
    <row r="63" spans="1:13" ht="79.5" customHeight="1">
      <c r="A63" s="43">
        <v>2</v>
      </c>
      <c r="B63" s="40">
        <v>20</v>
      </c>
      <c r="C63" s="33" t="s">
        <v>18</v>
      </c>
      <c r="D63" s="35" t="s">
        <v>155</v>
      </c>
      <c r="E63" s="44" t="s">
        <v>125</v>
      </c>
      <c r="F63" s="44" t="s">
        <v>129</v>
      </c>
      <c r="G63" s="36" t="s">
        <v>0</v>
      </c>
      <c r="H63" s="34">
        <v>91.25</v>
      </c>
      <c r="I63" s="34" t="s">
        <v>12</v>
      </c>
      <c r="J63" s="71">
        <f t="shared" ref="J63:J83" si="1">H63*B63</f>
        <v>1825</v>
      </c>
      <c r="M63" s="42">
        <v>91.25</v>
      </c>
    </row>
    <row r="64" spans="1:13" ht="126.75" customHeight="1">
      <c r="A64" s="43">
        <v>3</v>
      </c>
      <c r="B64" s="40">
        <v>2</v>
      </c>
      <c r="C64" s="33" t="s">
        <v>94</v>
      </c>
      <c r="D64" s="35" t="s">
        <v>211</v>
      </c>
      <c r="E64" s="44" t="s">
        <v>125</v>
      </c>
      <c r="F64" s="43" t="s">
        <v>139</v>
      </c>
      <c r="G64" s="36" t="s">
        <v>0</v>
      </c>
      <c r="H64" s="37">
        <v>3691.38</v>
      </c>
      <c r="I64" s="34" t="s">
        <v>10</v>
      </c>
      <c r="J64" s="71">
        <f t="shared" si="1"/>
        <v>7382.76</v>
      </c>
      <c r="M64" s="60">
        <v>3691.38</v>
      </c>
    </row>
    <row r="65" spans="1:13" ht="67.5" customHeight="1">
      <c r="A65" s="43">
        <v>4</v>
      </c>
      <c r="B65" s="40">
        <v>4</v>
      </c>
      <c r="C65" s="33" t="s">
        <v>95</v>
      </c>
      <c r="D65" s="33" t="s">
        <v>156</v>
      </c>
      <c r="E65" s="44" t="s">
        <v>125</v>
      </c>
      <c r="F65" s="43" t="s">
        <v>130</v>
      </c>
      <c r="G65" s="36" t="s">
        <v>0</v>
      </c>
      <c r="H65" s="37">
        <v>1024</v>
      </c>
      <c r="I65" s="34" t="s">
        <v>96</v>
      </c>
      <c r="J65" s="71">
        <f t="shared" si="1"/>
        <v>4096</v>
      </c>
      <c r="M65" s="60">
        <v>1024</v>
      </c>
    </row>
    <row r="66" spans="1:13" ht="67.5" customHeight="1">
      <c r="A66" s="43">
        <v>5</v>
      </c>
      <c r="B66" s="40">
        <v>4</v>
      </c>
      <c r="C66" s="33" t="s">
        <v>97</v>
      </c>
      <c r="D66" s="33" t="s">
        <v>98</v>
      </c>
      <c r="E66" s="44" t="s">
        <v>125</v>
      </c>
      <c r="F66" s="43" t="s">
        <v>132</v>
      </c>
      <c r="G66" s="36" t="s">
        <v>0</v>
      </c>
      <c r="H66" s="37">
        <v>1024</v>
      </c>
      <c r="I66" s="34" t="s">
        <v>96</v>
      </c>
      <c r="J66" s="71">
        <f t="shared" si="1"/>
        <v>4096</v>
      </c>
      <c r="M66" s="60">
        <v>1024</v>
      </c>
    </row>
    <row r="67" spans="1:13" ht="316.5" customHeight="1">
      <c r="A67" s="43">
        <v>6</v>
      </c>
      <c r="B67" s="40">
        <v>500</v>
      </c>
      <c r="C67" s="33" t="s">
        <v>99</v>
      </c>
      <c r="D67" s="35" t="s">
        <v>218</v>
      </c>
      <c r="E67" s="44" t="s">
        <v>125</v>
      </c>
      <c r="F67" s="44" t="s">
        <v>128</v>
      </c>
      <c r="G67" s="36" t="s">
        <v>0</v>
      </c>
      <c r="H67" s="37">
        <v>1264.6400000000001</v>
      </c>
      <c r="I67" s="34" t="s">
        <v>11</v>
      </c>
      <c r="J67" s="71">
        <f t="shared" si="1"/>
        <v>632320</v>
      </c>
      <c r="M67" s="60">
        <v>1264.6400000000001</v>
      </c>
    </row>
    <row r="68" spans="1:13" ht="104.25" customHeight="1">
      <c r="A68" s="43">
        <v>7</v>
      </c>
      <c r="B68" s="40">
        <v>4</v>
      </c>
      <c r="C68" s="33" t="s">
        <v>67</v>
      </c>
      <c r="D68" s="35" t="s">
        <v>217</v>
      </c>
      <c r="E68" s="44" t="s">
        <v>125</v>
      </c>
      <c r="F68" s="44" t="s">
        <v>136</v>
      </c>
      <c r="G68" s="36" t="s">
        <v>0</v>
      </c>
      <c r="H68" s="34">
        <v>386</v>
      </c>
      <c r="I68" s="34" t="s">
        <v>10</v>
      </c>
      <c r="J68" s="71">
        <f t="shared" si="1"/>
        <v>1544</v>
      </c>
      <c r="M68" s="42">
        <v>386</v>
      </c>
    </row>
    <row r="69" spans="1:13" ht="128.25" customHeight="1">
      <c r="A69" s="43">
        <v>8</v>
      </c>
      <c r="B69" s="40">
        <v>30</v>
      </c>
      <c r="C69" s="33" t="s">
        <v>29</v>
      </c>
      <c r="D69" s="35" t="s">
        <v>216</v>
      </c>
      <c r="E69" s="44" t="s">
        <v>125</v>
      </c>
      <c r="F69" s="44" t="s">
        <v>141</v>
      </c>
      <c r="G69" s="36" t="s">
        <v>0</v>
      </c>
      <c r="H69" s="34">
        <v>243.53</v>
      </c>
      <c r="I69" s="34" t="s">
        <v>11</v>
      </c>
      <c r="J69" s="71">
        <f t="shared" si="1"/>
        <v>7305.9</v>
      </c>
      <c r="M69" s="42">
        <v>243.53</v>
      </c>
    </row>
    <row r="70" spans="1:13" ht="110.25" customHeight="1">
      <c r="A70" s="43">
        <v>9</v>
      </c>
      <c r="B70" s="40">
        <v>100</v>
      </c>
      <c r="C70" s="33" t="s">
        <v>100</v>
      </c>
      <c r="D70" s="35" t="s">
        <v>215</v>
      </c>
      <c r="E70" s="44" t="s">
        <v>125</v>
      </c>
      <c r="F70" s="44" t="s">
        <v>129</v>
      </c>
      <c r="G70" s="36" t="s">
        <v>0</v>
      </c>
      <c r="H70" s="34">
        <v>303</v>
      </c>
      <c r="I70" s="34" t="s">
        <v>11</v>
      </c>
      <c r="J70" s="71">
        <f t="shared" si="1"/>
        <v>30300</v>
      </c>
      <c r="M70" s="42">
        <v>303</v>
      </c>
    </row>
    <row r="71" spans="1:13" ht="66.75" customHeight="1">
      <c r="A71" s="43">
        <v>10</v>
      </c>
      <c r="B71" s="40">
        <v>60</v>
      </c>
      <c r="C71" s="33" t="s">
        <v>101</v>
      </c>
      <c r="D71" s="33" t="s">
        <v>213</v>
      </c>
      <c r="E71" s="44" t="s">
        <v>125</v>
      </c>
      <c r="F71" s="53" t="s">
        <v>129</v>
      </c>
      <c r="G71" s="36" t="s">
        <v>0</v>
      </c>
      <c r="H71" s="34">
        <v>800</v>
      </c>
      <c r="I71" s="34" t="s">
        <v>11</v>
      </c>
      <c r="J71" s="71">
        <f t="shared" si="1"/>
        <v>48000</v>
      </c>
      <c r="M71" s="42">
        <v>800</v>
      </c>
    </row>
    <row r="72" spans="1:13" ht="66" customHeight="1">
      <c r="A72" s="43">
        <v>11</v>
      </c>
      <c r="B72" s="40">
        <v>30</v>
      </c>
      <c r="C72" s="33" t="s">
        <v>102</v>
      </c>
      <c r="D72" s="35" t="s">
        <v>212</v>
      </c>
      <c r="E72" s="44" t="s">
        <v>125</v>
      </c>
      <c r="F72" s="53" t="s">
        <v>128</v>
      </c>
      <c r="G72" s="36" t="s">
        <v>0</v>
      </c>
      <c r="H72" s="37">
        <v>1449.06</v>
      </c>
      <c r="I72" s="34" t="s">
        <v>11</v>
      </c>
      <c r="J72" s="71">
        <f t="shared" si="1"/>
        <v>43471.799999999996</v>
      </c>
      <c r="M72" s="60">
        <v>1449.06</v>
      </c>
    </row>
    <row r="73" spans="1:13" ht="66" customHeight="1">
      <c r="A73" s="43">
        <v>12</v>
      </c>
      <c r="B73" s="40">
        <v>3</v>
      </c>
      <c r="C73" s="33" t="s">
        <v>103</v>
      </c>
      <c r="D73" s="33" t="s">
        <v>104</v>
      </c>
      <c r="E73" s="44" t="s">
        <v>125</v>
      </c>
      <c r="F73" s="44" t="s">
        <v>125</v>
      </c>
      <c r="G73" s="36" t="s">
        <v>0</v>
      </c>
      <c r="H73" s="37">
        <v>2745</v>
      </c>
      <c r="I73" s="34" t="s">
        <v>10</v>
      </c>
      <c r="J73" s="71">
        <f t="shared" si="1"/>
        <v>8235</v>
      </c>
      <c r="M73" s="60">
        <v>2745</v>
      </c>
    </row>
    <row r="74" spans="1:13" ht="132" customHeight="1">
      <c r="A74" s="43">
        <v>13</v>
      </c>
      <c r="B74" s="40">
        <v>5</v>
      </c>
      <c r="C74" s="33" t="s">
        <v>105</v>
      </c>
      <c r="D74" s="35" t="s">
        <v>223</v>
      </c>
      <c r="E74" s="44" t="s">
        <v>125</v>
      </c>
      <c r="F74" s="44" t="s">
        <v>129</v>
      </c>
      <c r="G74" s="36" t="s">
        <v>0</v>
      </c>
      <c r="H74" s="34">
        <v>484</v>
      </c>
      <c r="I74" s="34" t="s">
        <v>10</v>
      </c>
      <c r="J74" s="71">
        <f t="shared" si="1"/>
        <v>2420</v>
      </c>
      <c r="M74" s="42">
        <v>484</v>
      </c>
    </row>
    <row r="75" spans="1:13" ht="69.75" customHeight="1">
      <c r="A75" s="43">
        <v>14</v>
      </c>
      <c r="B75" s="40">
        <v>2</v>
      </c>
      <c r="C75" s="33" t="s">
        <v>14</v>
      </c>
      <c r="D75" s="35" t="s">
        <v>159</v>
      </c>
      <c r="E75" s="44" t="s">
        <v>125</v>
      </c>
      <c r="F75" s="44" t="s">
        <v>136</v>
      </c>
      <c r="G75" s="36" t="s">
        <v>0</v>
      </c>
      <c r="H75" s="37">
        <v>3200</v>
      </c>
      <c r="I75" s="34" t="s">
        <v>10</v>
      </c>
      <c r="J75" s="71">
        <f t="shared" si="1"/>
        <v>6400</v>
      </c>
      <c r="M75" s="60">
        <v>3200</v>
      </c>
    </row>
    <row r="76" spans="1:13" ht="61.5" customHeight="1">
      <c r="A76" s="43">
        <v>15</v>
      </c>
      <c r="B76" s="40">
        <v>4</v>
      </c>
      <c r="C76" s="33" t="s">
        <v>30</v>
      </c>
      <c r="D76" s="35" t="s">
        <v>219</v>
      </c>
      <c r="E76" s="44" t="s">
        <v>125</v>
      </c>
      <c r="F76" s="44" t="s">
        <v>129</v>
      </c>
      <c r="G76" s="36" t="s">
        <v>0</v>
      </c>
      <c r="H76" s="34">
        <v>698</v>
      </c>
      <c r="I76" s="34" t="s">
        <v>10</v>
      </c>
      <c r="J76" s="71">
        <f t="shared" si="1"/>
        <v>2792</v>
      </c>
      <c r="M76" s="42">
        <v>698</v>
      </c>
    </row>
    <row r="77" spans="1:13" ht="111.75" customHeight="1">
      <c r="A77" s="43">
        <v>16</v>
      </c>
      <c r="B77" s="40">
        <v>4</v>
      </c>
      <c r="C77" s="33" t="s">
        <v>15</v>
      </c>
      <c r="D77" s="35" t="s">
        <v>214</v>
      </c>
      <c r="E77" s="44" t="s">
        <v>125</v>
      </c>
      <c r="F77" s="44" t="s">
        <v>136</v>
      </c>
      <c r="G77" s="36" t="s">
        <v>0</v>
      </c>
      <c r="H77" s="37">
        <v>1234.2</v>
      </c>
      <c r="I77" s="34" t="s">
        <v>10</v>
      </c>
      <c r="J77" s="71">
        <f t="shared" si="1"/>
        <v>4936.8</v>
      </c>
      <c r="M77" s="60">
        <v>1234.2</v>
      </c>
    </row>
    <row r="78" spans="1:13" ht="65.25" customHeight="1">
      <c r="A78" s="43">
        <v>17</v>
      </c>
      <c r="B78" s="40">
        <v>2</v>
      </c>
      <c r="C78" s="33" t="s">
        <v>32</v>
      </c>
      <c r="D78" s="35" t="s">
        <v>157</v>
      </c>
      <c r="E78" s="44" t="s">
        <v>125</v>
      </c>
      <c r="F78" s="43" t="s">
        <v>125</v>
      </c>
      <c r="G78" s="36" t="s">
        <v>0</v>
      </c>
      <c r="H78" s="37">
        <v>3725.45</v>
      </c>
      <c r="I78" s="34" t="s">
        <v>10</v>
      </c>
      <c r="J78" s="71">
        <f t="shared" si="1"/>
        <v>7450.9</v>
      </c>
      <c r="M78" s="60">
        <v>3725.45</v>
      </c>
    </row>
    <row r="79" spans="1:13" ht="66" customHeight="1">
      <c r="A79" s="43">
        <v>18</v>
      </c>
      <c r="B79" s="40">
        <v>4</v>
      </c>
      <c r="C79" s="33" t="s">
        <v>28</v>
      </c>
      <c r="D79" s="35" t="s">
        <v>158</v>
      </c>
      <c r="E79" s="44" t="s">
        <v>125</v>
      </c>
      <c r="F79" s="43" t="s">
        <v>125</v>
      </c>
      <c r="G79" s="36" t="s">
        <v>0</v>
      </c>
      <c r="H79" s="37">
        <v>2370.63</v>
      </c>
      <c r="I79" s="34" t="s">
        <v>10</v>
      </c>
      <c r="J79" s="71">
        <f t="shared" si="1"/>
        <v>9482.52</v>
      </c>
      <c r="M79" s="60">
        <v>2370.63</v>
      </c>
    </row>
    <row r="80" spans="1:13" ht="129.75" customHeight="1">
      <c r="A80" s="43">
        <v>19</v>
      </c>
      <c r="B80" s="40">
        <v>2</v>
      </c>
      <c r="C80" s="33" t="s">
        <v>23</v>
      </c>
      <c r="D80" s="35" t="s">
        <v>220</v>
      </c>
      <c r="E80" s="44" t="s">
        <v>125</v>
      </c>
      <c r="F80" s="43" t="s">
        <v>136</v>
      </c>
      <c r="G80" s="36" t="s">
        <v>0</v>
      </c>
      <c r="H80" s="37">
        <v>2400</v>
      </c>
      <c r="I80" s="34" t="s">
        <v>10</v>
      </c>
      <c r="J80" s="71">
        <f t="shared" si="1"/>
        <v>4800</v>
      </c>
      <c r="M80" s="60">
        <v>2400</v>
      </c>
    </row>
    <row r="81" spans="1:13" ht="67.5" customHeight="1">
      <c r="A81" s="43">
        <v>20</v>
      </c>
      <c r="B81" s="40">
        <v>2</v>
      </c>
      <c r="C81" s="33" t="s">
        <v>20</v>
      </c>
      <c r="D81" s="35" t="s">
        <v>221</v>
      </c>
      <c r="E81" s="44" t="s">
        <v>125</v>
      </c>
      <c r="F81" s="43" t="s">
        <v>138</v>
      </c>
      <c r="G81" s="36" t="s">
        <v>0</v>
      </c>
      <c r="H81" s="34">
        <v>700</v>
      </c>
      <c r="I81" s="34" t="s">
        <v>10</v>
      </c>
      <c r="J81" s="71">
        <f t="shared" si="1"/>
        <v>1400</v>
      </c>
      <c r="M81" s="42">
        <v>700</v>
      </c>
    </row>
    <row r="82" spans="1:13" ht="85.5" customHeight="1">
      <c r="A82" s="43">
        <v>21</v>
      </c>
      <c r="B82" s="40">
        <v>1.08</v>
      </c>
      <c r="C82" s="33" t="s">
        <v>17</v>
      </c>
      <c r="D82" s="35" t="s">
        <v>150</v>
      </c>
      <c r="E82" s="44" t="s">
        <v>127</v>
      </c>
      <c r="F82" s="43" t="s">
        <v>127</v>
      </c>
      <c r="G82" s="36" t="s">
        <v>0</v>
      </c>
      <c r="H82" s="37">
        <v>6579</v>
      </c>
      <c r="I82" s="34" t="s">
        <v>9</v>
      </c>
      <c r="J82" s="71">
        <f t="shared" si="1"/>
        <v>7105.3200000000006</v>
      </c>
      <c r="M82" s="60">
        <v>6579</v>
      </c>
    </row>
    <row r="83" spans="1:13" ht="78.75" customHeight="1">
      <c r="A83" s="43">
        <v>22</v>
      </c>
      <c r="B83" s="40">
        <v>530</v>
      </c>
      <c r="C83" s="33" t="s">
        <v>106</v>
      </c>
      <c r="D83" s="35" t="s">
        <v>222</v>
      </c>
      <c r="E83" s="44" t="s">
        <v>125</v>
      </c>
      <c r="F83" s="43" t="s">
        <v>128</v>
      </c>
      <c r="G83" s="36" t="s">
        <v>0</v>
      </c>
      <c r="H83" s="34">
        <v>204.1</v>
      </c>
      <c r="I83" s="34" t="s">
        <v>11</v>
      </c>
      <c r="J83" s="71">
        <f t="shared" si="1"/>
        <v>108173</v>
      </c>
      <c r="M83" s="42">
        <v>204.1</v>
      </c>
    </row>
    <row r="84" spans="1:13" ht="35.25" customHeight="1">
      <c r="A84" s="11"/>
      <c r="B84" s="22"/>
      <c r="C84" s="26"/>
      <c r="D84" s="26"/>
      <c r="E84" s="27"/>
      <c r="F84" s="27"/>
      <c r="G84" s="24"/>
      <c r="H84" s="28"/>
      <c r="I84" s="23"/>
      <c r="J84" s="61">
        <f>SUM(J62:J83)</f>
        <v>945637.00000000012</v>
      </c>
    </row>
    <row r="85" spans="1:13" ht="24.75" customHeight="1">
      <c r="A85" s="11"/>
      <c r="B85" s="92" t="s">
        <v>142</v>
      </c>
      <c r="C85" s="93"/>
      <c r="D85" s="93"/>
      <c r="E85" s="93"/>
      <c r="F85" s="93"/>
      <c r="G85" s="93"/>
      <c r="H85" s="93"/>
      <c r="I85" s="93"/>
      <c r="J85" s="94"/>
    </row>
    <row r="86" spans="1:13" ht="44.25" customHeight="1">
      <c r="A86" s="11">
        <v>1</v>
      </c>
      <c r="B86" s="5">
        <v>8</v>
      </c>
      <c r="C86" s="33" t="s">
        <v>107</v>
      </c>
      <c r="D86" s="33" t="s">
        <v>108</v>
      </c>
      <c r="E86" s="18" t="s">
        <v>127</v>
      </c>
      <c r="F86" s="18" t="s">
        <v>127</v>
      </c>
      <c r="G86" s="38" t="s">
        <v>0</v>
      </c>
      <c r="H86" s="5" t="s">
        <v>109</v>
      </c>
      <c r="I86" s="72">
        <v>2200</v>
      </c>
      <c r="J86" s="73">
        <f>B86*I86</f>
        <v>17600</v>
      </c>
    </row>
    <row r="87" spans="1:13" ht="48" customHeight="1">
      <c r="A87" s="11">
        <v>2</v>
      </c>
      <c r="B87" s="5">
        <v>15.75</v>
      </c>
      <c r="C87" s="33" t="s">
        <v>110</v>
      </c>
      <c r="D87" s="33" t="s">
        <v>111</v>
      </c>
      <c r="E87" s="18" t="s">
        <v>127</v>
      </c>
      <c r="F87" s="18" t="s">
        <v>127</v>
      </c>
      <c r="G87" s="38" t="s">
        <v>0</v>
      </c>
      <c r="H87" s="5" t="s">
        <v>9</v>
      </c>
      <c r="I87" s="19">
        <v>513</v>
      </c>
      <c r="J87" s="73">
        <f t="shared" ref="J87:J93" si="2">B87*I87</f>
        <v>8079.75</v>
      </c>
    </row>
    <row r="88" spans="1:13" ht="39" customHeight="1">
      <c r="A88" s="11">
        <v>3</v>
      </c>
      <c r="B88" s="5">
        <v>22.7</v>
      </c>
      <c r="C88" s="33" t="s">
        <v>112</v>
      </c>
      <c r="D88" s="33" t="s">
        <v>113</v>
      </c>
      <c r="E88" s="18" t="s">
        <v>127</v>
      </c>
      <c r="F88" s="18" t="s">
        <v>127</v>
      </c>
      <c r="G88" s="38" t="s">
        <v>0</v>
      </c>
      <c r="H88" s="5" t="s">
        <v>9</v>
      </c>
      <c r="I88" s="72">
        <v>5829</v>
      </c>
      <c r="J88" s="73">
        <f t="shared" si="2"/>
        <v>132318.29999999999</v>
      </c>
    </row>
    <row r="89" spans="1:13" ht="50.25" customHeight="1">
      <c r="A89" s="11">
        <v>4</v>
      </c>
      <c r="B89" s="5">
        <v>22.4</v>
      </c>
      <c r="C89" s="33" t="s">
        <v>114</v>
      </c>
      <c r="D89" s="33" t="s">
        <v>115</v>
      </c>
      <c r="E89" s="18" t="s">
        <v>127</v>
      </c>
      <c r="F89" s="18" t="s">
        <v>127</v>
      </c>
      <c r="G89" s="38" t="s">
        <v>0</v>
      </c>
      <c r="H89" s="5" t="s">
        <v>116</v>
      </c>
      <c r="I89" s="72">
        <v>2310</v>
      </c>
      <c r="J89" s="73">
        <f t="shared" si="2"/>
        <v>51744</v>
      </c>
    </row>
    <row r="90" spans="1:13" ht="45.75" customHeight="1">
      <c r="A90" s="11">
        <v>5</v>
      </c>
      <c r="B90" s="5">
        <v>1</v>
      </c>
      <c r="C90" s="33" t="s">
        <v>117</v>
      </c>
      <c r="D90" s="33" t="s">
        <v>118</v>
      </c>
      <c r="E90" s="18" t="s">
        <v>127</v>
      </c>
      <c r="F90" s="18" t="s">
        <v>127</v>
      </c>
      <c r="G90" s="38" t="s">
        <v>0</v>
      </c>
      <c r="H90" s="5" t="s">
        <v>10</v>
      </c>
      <c r="I90" s="72">
        <v>1510</v>
      </c>
      <c r="J90" s="73">
        <f t="shared" si="2"/>
        <v>1510</v>
      </c>
    </row>
    <row r="91" spans="1:13" ht="48" customHeight="1">
      <c r="A91" s="11">
        <v>6</v>
      </c>
      <c r="B91" s="5">
        <v>1</v>
      </c>
      <c r="C91" s="33" t="s">
        <v>119</v>
      </c>
      <c r="D91" s="33" t="s">
        <v>120</v>
      </c>
      <c r="E91" s="18" t="s">
        <v>127</v>
      </c>
      <c r="F91" s="18" t="s">
        <v>127</v>
      </c>
      <c r="G91" s="38" t="s">
        <v>0</v>
      </c>
      <c r="H91" s="5" t="s">
        <v>10</v>
      </c>
      <c r="I91" s="72">
        <v>8200</v>
      </c>
      <c r="J91" s="73">
        <f t="shared" si="2"/>
        <v>8200</v>
      </c>
    </row>
    <row r="92" spans="1:13" ht="40.5" customHeight="1">
      <c r="A92" s="11">
        <v>7</v>
      </c>
      <c r="B92" s="5">
        <v>50</v>
      </c>
      <c r="C92" s="33" t="s">
        <v>121</v>
      </c>
      <c r="D92" s="33" t="s">
        <v>122</v>
      </c>
      <c r="E92" s="18" t="s">
        <v>127</v>
      </c>
      <c r="F92" s="18" t="s">
        <v>127</v>
      </c>
      <c r="G92" s="38" t="s">
        <v>0</v>
      </c>
      <c r="H92" s="5" t="s">
        <v>9</v>
      </c>
      <c r="I92" s="19">
        <v>715</v>
      </c>
      <c r="J92" s="73">
        <f t="shared" si="2"/>
        <v>35750</v>
      </c>
    </row>
    <row r="93" spans="1:13" ht="39" customHeight="1">
      <c r="A93" s="14">
        <v>8</v>
      </c>
      <c r="B93" s="29">
        <v>12.36</v>
      </c>
      <c r="C93" s="64" t="s">
        <v>123</v>
      </c>
      <c r="D93" s="65" t="s">
        <v>124</v>
      </c>
      <c r="E93" s="66" t="s">
        <v>127</v>
      </c>
      <c r="F93" s="66" t="s">
        <v>127</v>
      </c>
      <c r="G93" s="67" t="s">
        <v>0</v>
      </c>
      <c r="H93" s="29" t="s">
        <v>9</v>
      </c>
      <c r="I93" s="74">
        <v>2041</v>
      </c>
      <c r="J93" s="75">
        <f t="shared" si="2"/>
        <v>25226.76</v>
      </c>
    </row>
    <row r="94" spans="1:13" ht="29.25" customHeight="1">
      <c r="A94" s="13"/>
      <c r="B94" s="7"/>
      <c r="C94" s="32"/>
      <c r="D94" s="21"/>
      <c r="E94" s="14"/>
      <c r="F94" s="14"/>
      <c r="G94" s="1"/>
      <c r="H94" s="2"/>
      <c r="I94" s="76"/>
      <c r="J94" s="61">
        <f>SUM(J86:J93)</f>
        <v>280428.81</v>
      </c>
    </row>
    <row r="95" spans="1:13" ht="26.25" customHeight="1">
      <c r="A95" s="30"/>
      <c r="B95" s="30"/>
      <c r="C95" s="30"/>
      <c r="D95" s="31"/>
      <c r="E95" s="31"/>
      <c r="F95" s="31"/>
      <c r="G95" s="31"/>
      <c r="H95" s="62"/>
      <c r="I95" s="62"/>
      <c r="J95" s="62"/>
    </row>
    <row r="96" spans="1:13" ht="35.25" customHeight="1">
      <c r="A96" s="4" t="s">
        <v>33</v>
      </c>
      <c r="B96" s="4"/>
      <c r="C96" s="4"/>
      <c r="D96" s="84" t="s">
        <v>163</v>
      </c>
      <c r="E96" s="84"/>
      <c r="F96" s="63">
        <f>J94+J60+J84</f>
        <v>1406314.3519300001</v>
      </c>
      <c r="G96" s="4"/>
      <c r="H96" s="77"/>
      <c r="I96" s="77"/>
      <c r="J96" s="77"/>
    </row>
    <row r="97" spans="1:10" ht="39" customHeight="1">
      <c r="A97" s="4"/>
      <c r="B97" s="4"/>
      <c r="C97" s="4"/>
      <c r="D97" s="84" t="s">
        <v>164</v>
      </c>
      <c r="E97" s="84"/>
      <c r="F97" s="63">
        <f>F96*0.18</f>
        <v>253136.58334740001</v>
      </c>
      <c r="G97" s="81"/>
      <c r="H97" s="81"/>
      <c r="I97" s="81"/>
      <c r="J97" s="3"/>
    </row>
    <row r="98" spans="1:10" ht="33.75" customHeight="1">
      <c r="A98" s="4"/>
      <c r="B98" s="4"/>
      <c r="C98" s="4"/>
      <c r="D98" s="84" t="s">
        <v>165</v>
      </c>
      <c r="E98" s="84"/>
      <c r="F98" s="39">
        <f>F96+F97</f>
        <v>1659450.9352774001</v>
      </c>
      <c r="G98" s="81"/>
      <c r="H98" s="81"/>
      <c r="I98" s="81"/>
      <c r="J98" s="3"/>
    </row>
    <row r="99" spans="1:10" ht="33.75" customHeight="1">
      <c r="A99" s="4"/>
      <c r="B99" s="4"/>
      <c r="C99" s="4"/>
      <c r="D99" s="82"/>
      <c r="E99" s="83"/>
      <c r="F99" s="6"/>
      <c r="G99" s="81"/>
      <c r="H99" s="81"/>
      <c r="I99" s="81"/>
      <c r="J99" s="3"/>
    </row>
    <row r="100" spans="1:10" ht="34.5" hidden="1">
      <c r="A100" s="4"/>
      <c r="B100" s="4"/>
      <c r="C100" s="4"/>
      <c r="D100" s="82"/>
      <c r="E100" s="83"/>
      <c r="F100" s="6"/>
      <c r="G100" s="81"/>
      <c r="H100" s="81"/>
      <c r="I100" s="81"/>
      <c r="J100" s="78"/>
    </row>
    <row r="101" spans="1:10" ht="27.75" hidden="1">
      <c r="A101" s="4"/>
      <c r="B101" s="4"/>
      <c r="C101" s="4"/>
      <c r="D101" s="4"/>
      <c r="E101" s="4"/>
      <c r="F101" s="4"/>
      <c r="G101" s="81"/>
      <c r="H101" s="81"/>
      <c r="I101" s="81"/>
      <c r="J101" s="79"/>
    </row>
    <row r="102" spans="1:10" ht="27">
      <c r="A102" s="4"/>
      <c r="B102" s="4"/>
      <c r="C102" s="4"/>
      <c r="D102" s="4"/>
      <c r="E102" s="4"/>
      <c r="F102" s="4"/>
      <c r="G102" s="4"/>
      <c r="H102" s="77"/>
      <c r="I102" s="77"/>
      <c r="J102" s="77"/>
    </row>
  </sheetData>
  <mergeCells count="15">
    <mergeCell ref="A1:J1"/>
    <mergeCell ref="A2:J2"/>
    <mergeCell ref="A4:J4"/>
    <mergeCell ref="B61:J61"/>
    <mergeCell ref="B85:J85"/>
    <mergeCell ref="G101:I101"/>
    <mergeCell ref="D100:E100"/>
    <mergeCell ref="D99:E99"/>
    <mergeCell ref="D96:E96"/>
    <mergeCell ref="D97:E97"/>
    <mergeCell ref="D98:E98"/>
    <mergeCell ref="G97:I97"/>
    <mergeCell ref="G98:I98"/>
    <mergeCell ref="G99:I99"/>
    <mergeCell ref="G100:I100"/>
  </mergeCells>
  <pageMargins left="0.7" right="0.7" top="0.75" bottom="0.75" header="0.3" footer="0.3"/>
  <pageSetup paperSize="5" scale="54" fitToHeight="70" orientation="landscape" r:id="rId1"/>
  <rowBreaks count="2" manualBreakCount="2">
    <brk id="60" max="9" man="1"/>
    <brk id="8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T-2532-07-05-01-02-001</vt:lpstr>
      <vt:lpstr>'T-2532-07-05-01-02-001'!Print_Area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vinay</dc:creator>
  <cp:lastModifiedBy>tsspdcl</cp:lastModifiedBy>
  <cp:lastPrinted>2025-12-23T12:12:17Z</cp:lastPrinted>
  <dcterms:created xsi:type="dcterms:W3CDTF">2015-06-19T00:35:35Z</dcterms:created>
  <dcterms:modified xsi:type="dcterms:W3CDTF">2026-01-03T11:05:05Z</dcterms:modified>
</cp:coreProperties>
</file>